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dom\Desktop\все нужное по АМС 2023год\ОТЧ. ЕЖЕМ. на 2023годи  и АВ.Отч\декабрь 2023г -— копия\"/>
    </mc:Choice>
  </mc:AlternateContent>
  <bookViews>
    <workbookView xWindow="480" yWindow="30" windowWidth="15195" windowHeight="11640" tabRatio="815" firstSheet="1" activeTab="2"/>
  </bookViews>
  <sheets>
    <sheet name="печать" sheetId="1" r:id="rId1"/>
    <sheet name="Доходы" sheetId="4" r:id="rId2"/>
    <sheet name="000" sheetId="3" r:id="rId3"/>
    <sheet name="общий" sheetId="2" r:id="rId4"/>
    <sheet name="аппарат" sheetId="5" r:id="rId5"/>
    <sheet name="глава" sheetId="6" r:id="rId6"/>
    <sheet name="рез.фонд" sheetId="7" r:id="rId7"/>
    <sheet name="вус" sheetId="8" r:id="rId8"/>
    <sheet name="ФЗр" sheetId="9" r:id="rId9"/>
    <sheet name="ФЗм" sheetId="10" r:id="rId10"/>
    <sheet name="скважины" sheetId="11" r:id="rId11"/>
    <sheet name="благоустр" sheetId="12" r:id="rId12"/>
    <sheet name="освещ" sheetId="13" r:id="rId13"/>
    <sheet name="культ.суб" sheetId="14" r:id="rId14"/>
    <sheet name="культ.дот" sheetId="15" r:id="rId15"/>
    <sheet name="ЖКХ" sheetId="16" r:id="rId16"/>
    <sheet name="молодежь" sheetId="17" r:id="rId17"/>
    <sheet name="соц.пом" sheetId="18" r:id="rId18"/>
    <sheet name="луч.поселение" sheetId="19" r:id="rId19"/>
    <sheet name="перепись" sheetId="20" r:id="rId20"/>
    <sheet name="днд" sheetId="21" r:id="rId21"/>
    <sheet name="архитектор" sheetId="22" r:id="rId22"/>
    <sheet name="проф.нарк" sheetId="23" r:id="rId23"/>
    <sheet name="резерв1" sheetId="24" r:id="rId24"/>
    <sheet name="резерв2" sheetId="25" r:id="rId25"/>
    <sheet name="резерв3" sheetId="26" r:id="rId26"/>
    <sheet name="резерв4" sheetId="27" r:id="rId27"/>
    <sheet name="резерв5" sheetId="28" r:id="rId28"/>
    <sheet name="резерв6" sheetId="29" r:id="rId29"/>
    <sheet name="резерв7" sheetId="30" r:id="rId30"/>
    <sheet name="резерв8" sheetId="31" r:id="rId31"/>
    <sheet name="резерв9" sheetId="32" r:id="rId32"/>
  </sheets>
  <definedNames>
    <definedName name="_xlnm.Print_Area" localSheetId="13">культ.суб!$A$1:$I$137</definedName>
    <definedName name="_xlnm.Print_Area" localSheetId="6">рез.фонд!$A$1:$I$137</definedName>
  </definedNames>
  <calcPr calcId="162913"/>
</workbook>
</file>

<file path=xl/calcChain.xml><?xml version="1.0" encoding="utf-8"?>
<calcChain xmlns="http://schemas.openxmlformats.org/spreadsheetml/2006/main">
  <c r="G75" i="12" l="1"/>
  <c r="G101" i="12"/>
  <c r="G99" i="12"/>
  <c r="G105" i="18"/>
  <c r="G87" i="15"/>
  <c r="G134" i="17" l="1"/>
  <c r="H96" i="2" l="1"/>
  <c r="D35" i="4" l="1"/>
  <c r="D34" i="4" s="1"/>
  <c r="C35" i="4" l="1"/>
  <c r="C34" i="4" s="1"/>
  <c r="H58" i="13" l="1"/>
  <c r="G92" i="5" l="1"/>
  <c r="G72" i="2"/>
  <c r="I133" i="2"/>
  <c r="I132" i="2" s="1"/>
  <c r="H133" i="2"/>
  <c r="G133" i="2"/>
  <c r="I131" i="2"/>
  <c r="H131" i="2"/>
  <c r="G131" i="2"/>
  <c r="G127" i="2"/>
  <c r="H127" i="2"/>
  <c r="I127" i="2"/>
  <c r="G128" i="2"/>
  <c r="H128" i="2"/>
  <c r="I128" i="2"/>
  <c r="G129" i="2"/>
  <c r="H129" i="2"/>
  <c r="I129" i="2"/>
  <c r="G130" i="2"/>
  <c r="H130" i="2"/>
  <c r="I130" i="2"/>
  <c r="I126" i="2"/>
  <c r="H126" i="2"/>
  <c r="G126" i="2"/>
  <c r="I124" i="2"/>
  <c r="I123" i="2" s="1"/>
  <c r="H124" i="2"/>
  <c r="G124" i="2"/>
  <c r="G123" i="2" s="1"/>
  <c r="I122" i="2"/>
  <c r="I121" i="2" s="1"/>
  <c r="H122" i="2"/>
  <c r="H121" i="2" s="1"/>
  <c r="G122" i="2"/>
  <c r="G121" i="2" s="1"/>
  <c r="G120" i="2"/>
  <c r="G119" i="2"/>
  <c r="H120" i="2"/>
  <c r="H119" i="2"/>
  <c r="I120" i="2"/>
  <c r="I119" i="2"/>
  <c r="I117" i="2"/>
  <c r="H117" i="2"/>
  <c r="H116" i="2" s="1"/>
  <c r="G117" i="2"/>
  <c r="G116" i="2" s="1"/>
  <c r="I115" i="2"/>
  <c r="I114" i="2" s="1"/>
  <c r="I113" i="2" s="1"/>
  <c r="H115" i="2"/>
  <c r="H114" i="2" s="1"/>
  <c r="H113" i="2" s="1"/>
  <c r="G115" i="2"/>
  <c r="I112" i="2"/>
  <c r="I111" i="2" s="1"/>
  <c r="H112" i="2"/>
  <c r="H111" i="2" s="1"/>
  <c r="G112" i="2"/>
  <c r="G111" i="2" s="1"/>
  <c r="G110" i="2"/>
  <c r="G109" i="2" s="1"/>
  <c r="I110" i="2"/>
  <c r="I109" i="2" s="1"/>
  <c r="H110" i="2"/>
  <c r="H109" i="2" s="1"/>
  <c r="H108" i="2" s="1"/>
  <c r="I107" i="2"/>
  <c r="H107" i="2"/>
  <c r="G107" i="2"/>
  <c r="G106" i="2" s="1"/>
  <c r="I105" i="2"/>
  <c r="I104" i="2" s="1"/>
  <c r="H105" i="2"/>
  <c r="H104" i="2" s="1"/>
  <c r="G105" i="2"/>
  <c r="G104" i="2" s="1"/>
  <c r="I103" i="2"/>
  <c r="I102" i="2" s="1"/>
  <c r="H103" i="2"/>
  <c r="H102" i="2" s="1"/>
  <c r="G103" i="2"/>
  <c r="G102" i="2" s="1"/>
  <c r="G95" i="2"/>
  <c r="H95" i="2"/>
  <c r="I95" i="2"/>
  <c r="G96" i="2"/>
  <c r="G94" i="2"/>
  <c r="G97" i="2"/>
  <c r="G98" i="2"/>
  <c r="G99" i="2"/>
  <c r="G100" i="2"/>
  <c r="G101" i="2"/>
  <c r="H94" i="2"/>
  <c r="H97" i="2"/>
  <c r="H98" i="2"/>
  <c r="H99" i="2"/>
  <c r="H100" i="2"/>
  <c r="H101" i="2"/>
  <c r="I96" i="2"/>
  <c r="I97" i="2"/>
  <c r="I98" i="2"/>
  <c r="I99" i="2"/>
  <c r="I100" i="2"/>
  <c r="I101" i="2"/>
  <c r="I94" i="2"/>
  <c r="G88" i="2"/>
  <c r="H88" i="2"/>
  <c r="I88" i="2"/>
  <c r="G89" i="2"/>
  <c r="G87" i="2"/>
  <c r="G90" i="2"/>
  <c r="G91" i="2"/>
  <c r="G92" i="2"/>
  <c r="H89" i="2"/>
  <c r="H87" i="2"/>
  <c r="H90" i="2"/>
  <c r="H91" i="2"/>
  <c r="H92" i="2"/>
  <c r="I89" i="2"/>
  <c r="I87" i="2"/>
  <c r="I90" i="2"/>
  <c r="I91" i="2"/>
  <c r="I92" i="2"/>
  <c r="G76" i="2"/>
  <c r="H76" i="2"/>
  <c r="H75" i="2"/>
  <c r="H77" i="2"/>
  <c r="H78" i="2"/>
  <c r="H79" i="2"/>
  <c r="H80" i="2"/>
  <c r="H81" i="2"/>
  <c r="H82" i="2"/>
  <c r="H83" i="2"/>
  <c r="H84" i="2"/>
  <c r="H85" i="2"/>
  <c r="I76" i="2"/>
  <c r="G77" i="2"/>
  <c r="G75" i="2"/>
  <c r="G78" i="2"/>
  <c r="G79" i="2"/>
  <c r="G80" i="2"/>
  <c r="G81" i="2"/>
  <c r="G82" i="2"/>
  <c r="G83" i="2"/>
  <c r="G84" i="2"/>
  <c r="G85" i="2"/>
  <c r="I77" i="2"/>
  <c r="I78" i="2"/>
  <c r="I79" i="2"/>
  <c r="I75" i="2"/>
  <c r="I80" i="2"/>
  <c r="I81" i="2"/>
  <c r="I82" i="2"/>
  <c r="I83" i="2"/>
  <c r="I84" i="2"/>
  <c r="I85" i="2"/>
  <c r="G70" i="2"/>
  <c r="H70" i="2"/>
  <c r="I70" i="2"/>
  <c r="I69" i="2"/>
  <c r="I71" i="2"/>
  <c r="I72" i="2"/>
  <c r="I73" i="2"/>
  <c r="G71" i="2"/>
  <c r="H71" i="2"/>
  <c r="H72" i="2"/>
  <c r="G73" i="2"/>
  <c r="H73" i="2"/>
  <c r="H69" i="2"/>
  <c r="G69" i="2"/>
  <c r="G67" i="2"/>
  <c r="G66" i="2"/>
  <c r="H67" i="2"/>
  <c r="H66" i="2"/>
  <c r="I67" i="2"/>
  <c r="I66" i="2"/>
  <c r="I65" i="2" s="1"/>
  <c r="G60" i="2"/>
  <c r="H60" i="2"/>
  <c r="H59" i="2"/>
  <c r="H61" i="2"/>
  <c r="H62" i="2"/>
  <c r="H63" i="2"/>
  <c r="H64" i="2"/>
  <c r="H57" i="2"/>
  <c r="H56" i="2" s="1"/>
  <c r="I60" i="2"/>
  <c r="G61" i="2"/>
  <c r="G59" i="2"/>
  <c r="G62" i="2"/>
  <c r="G63" i="2"/>
  <c r="G64" i="2"/>
  <c r="I61" i="2"/>
  <c r="I59" i="2"/>
  <c r="I62" i="2"/>
  <c r="I63" i="2"/>
  <c r="I64" i="2"/>
  <c r="I57" i="2"/>
  <c r="I56" i="2" s="1"/>
  <c r="G57" i="2"/>
  <c r="G56" i="2" s="1"/>
  <c r="I54" i="2"/>
  <c r="I53" i="2" s="1"/>
  <c r="I52" i="2"/>
  <c r="I51" i="2" s="1"/>
  <c r="H54" i="2"/>
  <c r="H53" i="2" s="1"/>
  <c r="G54" i="2"/>
  <c r="G53" i="2" s="1"/>
  <c r="H52" i="2"/>
  <c r="G52" i="2"/>
  <c r="G51" i="2" s="1"/>
  <c r="I49" i="2"/>
  <c r="I48" i="2" s="1"/>
  <c r="H49" i="2"/>
  <c r="H48" i="2" s="1"/>
  <c r="G49" i="2"/>
  <c r="G48" i="2" s="1"/>
  <c r="I47" i="2"/>
  <c r="I46" i="2" s="1"/>
  <c r="H47" i="2"/>
  <c r="H46" i="2" s="1"/>
  <c r="G47" i="2"/>
  <c r="G46" i="2" s="1"/>
  <c r="G45" i="2"/>
  <c r="G44" i="2"/>
  <c r="H45" i="2"/>
  <c r="H44" i="2"/>
  <c r="I45" i="2"/>
  <c r="I44" i="2"/>
  <c r="I36" i="2"/>
  <c r="I37" i="2"/>
  <c r="I39" i="2"/>
  <c r="I38" i="2" s="1"/>
  <c r="I41" i="2"/>
  <c r="I42" i="2"/>
  <c r="G42" i="2"/>
  <c r="H42" i="2"/>
  <c r="H41" i="2"/>
  <c r="H36" i="2"/>
  <c r="H37" i="2"/>
  <c r="H39" i="2"/>
  <c r="H38" i="2" s="1"/>
  <c r="G41" i="2"/>
  <c r="G39" i="2"/>
  <c r="G38" i="2" s="1"/>
  <c r="G37" i="2"/>
  <c r="G36" i="2"/>
  <c r="I33" i="2"/>
  <c r="I32" i="2" s="1"/>
  <c r="H33" i="2"/>
  <c r="H32" i="2" s="1"/>
  <c r="G33" i="2"/>
  <c r="G32" i="2" s="1"/>
  <c r="I31" i="2"/>
  <c r="I30" i="2" s="1"/>
  <c r="H31" i="2"/>
  <c r="H30" i="2" s="1"/>
  <c r="G31" i="2"/>
  <c r="G30" i="2" s="1"/>
  <c r="I29" i="2"/>
  <c r="I28" i="2" s="1"/>
  <c r="I24" i="2"/>
  <c r="I23" i="2" s="1"/>
  <c r="I27" i="2"/>
  <c r="I26" i="2" s="1"/>
  <c r="H29" i="2"/>
  <c r="H28" i="2" s="1"/>
  <c r="G29" i="2"/>
  <c r="G28" i="2" s="1"/>
  <c r="H27" i="2"/>
  <c r="H26" i="2" s="1"/>
  <c r="G27" i="2"/>
  <c r="G26" i="2" s="1"/>
  <c r="G25" i="2"/>
  <c r="H25" i="2"/>
  <c r="I25" i="2"/>
  <c r="H24" i="2"/>
  <c r="H23" i="2" s="1"/>
  <c r="G24" i="2"/>
  <c r="G23" i="2" s="1"/>
  <c r="I21" i="2"/>
  <c r="I20" i="2" s="1"/>
  <c r="H21" i="2"/>
  <c r="H20" i="2" s="1"/>
  <c r="G21" i="2"/>
  <c r="G20" i="2" s="1"/>
  <c r="I19" i="2"/>
  <c r="I18" i="2" s="1"/>
  <c r="H19" i="2"/>
  <c r="H18" i="2" s="1"/>
  <c r="G19" i="2"/>
  <c r="G18" i="2" s="1"/>
  <c r="I17" i="2"/>
  <c r="I16" i="2" s="1"/>
  <c r="H17" i="2"/>
  <c r="H16" i="2" s="1"/>
  <c r="H12" i="2"/>
  <c r="H13" i="2"/>
  <c r="H15" i="2"/>
  <c r="H14" i="2" s="1"/>
  <c r="G17" i="2"/>
  <c r="G16" i="2" s="1"/>
  <c r="I15" i="2"/>
  <c r="I14" i="2" s="1"/>
  <c r="I12" i="2"/>
  <c r="I13" i="2"/>
  <c r="G15" i="2"/>
  <c r="G14" i="2" s="1"/>
  <c r="G12" i="2"/>
  <c r="G13" i="2"/>
  <c r="G9" i="2"/>
  <c r="H9" i="2"/>
  <c r="I9" i="2"/>
  <c r="H8" i="2"/>
  <c r="I8" i="2"/>
  <c r="G8" i="2"/>
  <c r="G132" i="2"/>
  <c r="I118" i="2"/>
  <c r="G114" i="2"/>
  <c r="G113" i="2" s="1"/>
  <c r="I106" i="2"/>
  <c r="F11" i="3"/>
  <c r="G11" i="3"/>
  <c r="F8" i="3"/>
  <c r="F6" i="3" s="1"/>
  <c r="G8" i="3"/>
  <c r="G18" i="3"/>
  <c r="G36" i="1"/>
  <c r="H7" i="5"/>
  <c r="I7" i="5"/>
  <c r="H7" i="6"/>
  <c r="I7" i="6"/>
  <c r="H7" i="7"/>
  <c r="I7" i="7"/>
  <c r="H7" i="8"/>
  <c r="I7" i="8"/>
  <c r="H7" i="9"/>
  <c r="I7" i="9"/>
  <c r="H7" i="10"/>
  <c r="I7" i="10"/>
  <c r="H7" i="11"/>
  <c r="I7" i="11"/>
  <c r="H7" i="12"/>
  <c r="I7" i="12"/>
  <c r="H7" i="13"/>
  <c r="I7" i="13"/>
  <c r="H7" i="14"/>
  <c r="I7" i="14"/>
  <c r="H7" i="15"/>
  <c r="I7" i="15"/>
  <c r="H7" i="16"/>
  <c r="I7" i="16"/>
  <c r="H7" i="17"/>
  <c r="I7" i="17"/>
  <c r="H7" i="18"/>
  <c r="I7" i="18"/>
  <c r="H7" i="19"/>
  <c r="I7" i="19"/>
  <c r="H7" i="20"/>
  <c r="I7" i="20"/>
  <c r="H7" i="21"/>
  <c r="I7" i="21"/>
  <c r="H7" i="22"/>
  <c r="I7" i="22"/>
  <c r="H7" i="23"/>
  <c r="I7" i="23"/>
  <c r="H7" i="24"/>
  <c r="I7" i="24"/>
  <c r="H7" i="25"/>
  <c r="I7" i="25"/>
  <c r="H7" i="26"/>
  <c r="I7" i="26"/>
  <c r="H7" i="27"/>
  <c r="I7" i="27"/>
  <c r="H7" i="28"/>
  <c r="I7" i="28"/>
  <c r="H7" i="29"/>
  <c r="I7" i="29"/>
  <c r="H7" i="30"/>
  <c r="I7" i="30"/>
  <c r="H7" i="31"/>
  <c r="I7" i="31"/>
  <c r="H7" i="32"/>
  <c r="I7" i="32"/>
  <c r="G7" i="5"/>
  <c r="G7" i="6"/>
  <c r="G7" i="7"/>
  <c r="G7" i="8"/>
  <c r="G7" i="9"/>
  <c r="G7" i="10"/>
  <c r="G7" i="11"/>
  <c r="G7" i="12"/>
  <c r="G7" i="13"/>
  <c r="G7" i="14"/>
  <c r="G7" i="15"/>
  <c r="G7" i="16"/>
  <c r="G7" i="17"/>
  <c r="G7" i="18"/>
  <c r="G7" i="19"/>
  <c r="G7" i="20"/>
  <c r="G7" i="21"/>
  <c r="G7" i="22"/>
  <c r="G7" i="23"/>
  <c r="G7" i="24"/>
  <c r="G7" i="25"/>
  <c r="G7" i="26"/>
  <c r="G7" i="27"/>
  <c r="G7" i="28"/>
  <c r="G7" i="29"/>
  <c r="G7" i="30"/>
  <c r="G7" i="31"/>
  <c r="G7" i="32"/>
  <c r="H11" i="5"/>
  <c r="I11" i="5"/>
  <c r="H11" i="6"/>
  <c r="I11" i="6"/>
  <c r="H11" i="7"/>
  <c r="I11" i="7"/>
  <c r="H11" i="8"/>
  <c r="I11" i="8"/>
  <c r="H11" i="9"/>
  <c r="I11" i="9"/>
  <c r="H11" i="10"/>
  <c r="I11" i="10"/>
  <c r="H11" i="11"/>
  <c r="I11" i="11"/>
  <c r="H11" i="12"/>
  <c r="I11" i="12"/>
  <c r="H11" i="13"/>
  <c r="I11" i="13"/>
  <c r="H11" i="14"/>
  <c r="I11" i="14"/>
  <c r="H11" i="15"/>
  <c r="I11" i="15"/>
  <c r="H11" i="16"/>
  <c r="I11" i="16"/>
  <c r="H11" i="17"/>
  <c r="I11" i="17"/>
  <c r="H11" i="18"/>
  <c r="I11" i="18"/>
  <c r="H11" i="19"/>
  <c r="I11" i="19"/>
  <c r="H11" i="20"/>
  <c r="I11" i="20"/>
  <c r="H11" i="21"/>
  <c r="I11" i="21"/>
  <c r="H11" i="22"/>
  <c r="I11" i="22"/>
  <c r="H11" i="23"/>
  <c r="I11" i="23"/>
  <c r="H11" i="24"/>
  <c r="I11" i="24"/>
  <c r="H11" i="25"/>
  <c r="I11" i="25"/>
  <c r="H11" i="26"/>
  <c r="I11" i="26"/>
  <c r="H11" i="27"/>
  <c r="H10" i="27" s="1"/>
  <c r="I11" i="27"/>
  <c r="H11" i="28"/>
  <c r="I11" i="28"/>
  <c r="H11" i="29"/>
  <c r="I11" i="29"/>
  <c r="H11" i="30"/>
  <c r="I11" i="30"/>
  <c r="H11" i="31"/>
  <c r="I11" i="31"/>
  <c r="H11" i="32"/>
  <c r="I11" i="32"/>
  <c r="G11" i="5"/>
  <c r="G11" i="6"/>
  <c r="G11" i="7"/>
  <c r="G11" i="8"/>
  <c r="G11" i="9"/>
  <c r="G11" i="10"/>
  <c r="G11" i="11"/>
  <c r="G11" i="12"/>
  <c r="G11" i="13"/>
  <c r="G11" i="14"/>
  <c r="G11" i="15"/>
  <c r="G11" i="16"/>
  <c r="G11" i="17"/>
  <c r="G11" i="18"/>
  <c r="G11" i="19"/>
  <c r="G11" i="20"/>
  <c r="G11" i="21"/>
  <c r="G11" i="22"/>
  <c r="G11" i="23"/>
  <c r="G11" i="24"/>
  <c r="G11" i="25"/>
  <c r="G11" i="26"/>
  <c r="G11" i="27"/>
  <c r="G11" i="28"/>
  <c r="G11" i="29"/>
  <c r="G11" i="30"/>
  <c r="G11" i="31"/>
  <c r="G11" i="32"/>
  <c r="I14" i="5"/>
  <c r="H14" i="5"/>
  <c r="G14" i="5"/>
  <c r="I14" i="6"/>
  <c r="H14" i="6"/>
  <c r="G14" i="6"/>
  <c r="I14" i="7"/>
  <c r="H14" i="7"/>
  <c r="G14" i="7"/>
  <c r="I14" i="8"/>
  <c r="H14" i="8"/>
  <c r="G14" i="8"/>
  <c r="I14" i="9"/>
  <c r="H14" i="9"/>
  <c r="G14" i="9"/>
  <c r="I14" i="10"/>
  <c r="H14" i="10"/>
  <c r="G14" i="10"/>
  <c r="I14" i="11"/>
  <c r="H14" i="11"/>
  <c r="G14" i="11"/>
  <c r="I14" i="12"/>
  <c r="H14" i="12"/>
  <c r="G14" i="12"/>
  <c r="I14" i="13"/>
  <c r="H14" i="13"/>
  <c r="G14" i="13"/>
  <c r="I14" i="14"/>
  <c r="H14" i="14"/>
  <c r="G14" i="14"/>
  <c r="I14" i="15"/>
  <c r="H14" i="15"/>
  <c r="G14" i="15"/>
  <c r="I14" i="16"/>
  <c r="H14" i="16"/>
  <c r="G14" i="16"/>
  <c r="I14" i="17"/>
  <c r="H14" i="17"/>
  <c r="G14" i="17"/>
  <c r="I14" i="18"/>
  <c r="H14" i="18"/>
  <c r="G14" i="18"/>
  <c r="I14" i="19"/>
  <c r="H14" i="19"/>
  <c r="H10" i="19" s="1"/>
  <c r="G14" i="19"/>
  <c r="I14" i="20"/>
  <c r="H14" i="20"/>
  <c r="G14" i="20"/>
  <c r="I14" i="21"/>
  <c r="H14" i="21"/>
  <c r="G14" i="21"/>
  <c r="I14" i="22"/>
  <c r="H14" i="22"/>
  <c r="G14" i="22"/>
  <c r="I14" i="23"/>
  <c r="H14" i="23"/>
  <c r="G14" i="23"/>
  <c r="I14" i="24"/>
  <c r="H14" i="24"/>
  <c r="G14" i="24"/>
  <c r="I14" i="25"/>
  <c r="H14" i="25"/>
  <c r="G14" i="25"/>
  <c r="I14" i="26"/>
  <c r="H14" i="26"/>
  <c r="H10" i="26" s="1"/>
  <c r="G14" i="26"/>
  <c r="I14" i="27"/>
  <c r="H14" i="27"/>
  <c r="G14" i="27"/>
  <c r="I14" i="28"/>
  <c r="H14" i="28"/>
  <c r="G14" i="28"/>
  <c r="I14" i="29"/>
  <c r="H14" i="29"/>
  <c r="G14" i="29"/>
  <c r="I14" i="30"/>
  <c r="H14" i="30"/>
  <c r="G14" i="30"/>
  <c r="I14" i="31"/>
  <c r="H14" i="31"/>
  <c r="G14" i="31"/>
  <c r="I14" i="32"/>
  <c r="H14" i="32"/>
  <c r="G14" i="32"/>
  <c r="I16" i="5"/>
  <c r="H16" i="5"/>
  <c r="G16" i="5"/>
  <c r="I16" i="6"/>
  <c r="I10" i="6" s="1"/>
  <c r="H16" i="6"/>
  <c r="G16" i="6"/>
  <c r="I16" i="7"/>
  <c r="H16" i="7"/>
  <c r="G16" i="7"/>
  <c r="I16" i="8"/>
  <c r="H16" i="8"/>
  <c r="H10" i="8" s="1"/>
  <c r="G16" i="8"/>
  <c r="I16" i="9"/>
  <c r="H16" i="9"/>
  <c r="H10" i="9" s="1"/>
  <c r="G16" i="9"/>
  <c r="I16" i="10"/>
  <c r="H16" i="10"/>
  <c r="G16" i="10"/>
  <c r="I16" i="11"/>
  <c r="H16" i="11"/>
  <c r="G16" i="11"/>
  <c r="I16" i="12"/>
  <c r="H16" i="12"/>
  <c r="G16" i="12"/>
  <c r="I16" i="13"/>
  <c r="H16" i="13"/>
  <c r="G16" i="13"/>
  <c r="I16" i="14"/>
  <c r="H16" i="14"/>
  <c r="G16" i="14"/>
  <c r="I16" i="15"/>
  <c r="H16" i="15"/>
  <c r="G16" i="15"/>
  <c r="I16" i="16"/>
  <c r="I10" i="16" s="1"/>
  <c r="H16" i="16"/>
  <c r="G16" i="16"/>
  <c r="I16" i="17"/>
  <c r="H16" i="17"/>
  <c r="G16" i="17"/>
  <c r="I16" i="18"/>
  <c r="H16" i="18"/>
  <c r="G16" i="18"/>
  <c r="I16" i="19"/>
  <c r="H16" i="19"/>
  <c r="G16" i="19"/>
  <c r="I16" i="20"/>
  <c r="H16" i="20"/>
  <c r="G16" i="20"/>
  <c r="I16" i="21"/>
  <c r="H16" i="21"/>
  <c r="G16" i="21"/>
  <c r="I16" i="22"/>
  <c r="H16" i="22"/>
  <c r="G16" i="22"/>
  <c r="G10" i="22" s="1"/>
  <c r="I16" i="23"/>
  <c r="H16" i="23"/>
  <c r="G16" i="23"/>
  <c r="I16" i="24"/>
  <c r="H16" i="24"/>
  <c r="G16" i="24"/>
  <c r="I16" i="25"/>
  <c r="I10" i="25"/>
  <c r="H16" i="25"/>
  <c r="G16" i="25"/>
  <c r="I16" i="26"/>
  <c r="H16" i="26"/>
  <c r="G16" i="26"/>
  <c r="I16" i="27"/>
  <c r="H16" i="27"/>
  <c r="G16" i="27"/>
  <c r="I16" i="28"/>
  <c r="H16" i="28"/>
  <c r="G16" i="28"/>
  <c r="I16" i="29"/>
  <c r="H16" i="29"/>
  <c r="G16" i="29"/>
  <c r="I16" i="30"/>
  <c r="I10" i="30"/>
  <c r="H16" i="30"/>
  <c r="G16" i="30"/>
  <c r="I16" i="31"/>
  <c r="H16" i="31"/>
  <c r="G16" i="31"/>
  <c r="I16" i="32"/>
  <c r="I10" i="32" s="1"/>
  <c r="H16" i="32"/>
  <c r="G16" i="32"/>
  <c r="H18" i="5"/>
  <c r="I18" i="5"/>
  <c r="H18" i="6"/>
  <c r="I18" i="6"/>
  <c r="H18" i="7"/>
  <c r="I18" i="7"/>
  <c r="H18" i="8"/>
  <c r="I18" i="8"/>
  <c r="H18" i="9"/>
  <c r="I18" i="9"/>
  <c r="H18" i="10"/>
  <c r="I18" i="10"/>
  <c r="H18" i="11"/>
  <c r="I18" i="11"/>
  <c r="H18" i="12"/>
  <c r="I18" i="12"/>
  <c r="H18" i="13"/>
  <c r="I18" i="13"/>
  <c r="H18" i="14"/>
  <c r="I18" i="14"/>
  <c r="H18" i="15"/>
  <c r="I18" i="15"/>
  <c r="H18" i="16"/>
  <c r="I18" i="16"/>
  <c r="H18" i="17"/>
  <c r="I18" i="17"/>
  <c r="H18" i="18"/>
  <c r="I18" i="18"/>
  <c r="H18" i="19"/>
  <c r="I18" i="19"/>
  <c r="H18" i="20"/>
  <c r="I18" i="20"/>
  <c r="H18" i="21"/>
  <c r="I18" i="21"/>
  <c r="H18" i="22"/>
  <c r="I18" i="22"/>
  <c r="H18" i="23"/>
  <c r="I18" i="23"/>
  <c r="H18" i="24"/>
  <c r="I18" i="24"/>
  <c r="H18" i="25"/>
  <c r="I18" i="25"/>
  <c r="H18" i="26"/>
  <c r="I18" i="26"/>
  <c r="H18" i="27"/>
  <c r="I18" i="27"/>
  <c r="H18" i="28"/>
  <c r="I18" i="28"/>
  <c r="H18" i="29"/>
  <c r="I18" i="29"/>
  <c r="H18" i="30"/>
  <c r="I18" i="30"/>
  <c r="H18" i="31"/>
  <c r="I18" i="31"/>
  <c r="H18" i="32"/>
  <c r="I18" i="32"/>
  <c r="G18" i="5"/>
  <c r="G18" i="6"/>
  <c r="G18" i="7"/>
  <c r="G18" i="8"/>
  <c r="G18" i="9"/>
  <c r="G18" i="10"/>
  <c r="G18" i="11"/>
  <c r="G18" i="12"/>
  <c r="G18" i="13"/>
  <c r="G18" i="14"/>
  <c r="G18" i="15"/>
  <c r="G18" i="16"/>
  <c r="G18" i="17"/>
  <c r="G18" i="18"/>
  <c r="G18" i="19"/>
  <c r="G18" i="20"/>
  <c r="G18" i="21"/>
  <c r="G18" i="22"/>
  <c r="G18" i="23"/>
  <c r="G18" i="24"/>
  <c r="G18" i="25"/>
  <c r="G18" i="26"/>
  <c r="G18" i="27"/>
  <c r="G18" i="28"/>
  <c r="G18" i="29"/>
  <c r="G18" i="30"/>
  <c r="G18" i="31"/>
  <c r="G18" i="32"/>
  <c r="H20" i="5"/>
  <c r="I20" i="5"/>
  <c r="H20" i="6"/>
  <c r="I20" i="6"/>
  <c r="H20" i="7"/>
  <c r="I20" i="7"/>
  <c r="H20" i="8"/>
  <c r="I20" i="8"/>
  <c r="H20" i="9"/>
  <c r="I20" i="9"/>
  <c r="H20" i="10"/>
  <c r="I20" i="10"/>
  <c r="H20" i="11"/>
  <c r="I20" i="11"/>
  <c r="H20" i="12"/>
  <c r="I20" i="12"/>
  <c r="H20" i="13"/>
  <c r="I20" i="13"/>
  <c r="H20" i="14"/>
  <c r="I20" i="14"/>
  <c r="H20" i="15"/>
  <c r="I20" i="15"/>
  <c r="H20" i="16"/>
  <c r="I20" i="16"/>
  <c r="H20" i="17"/>
  <c r="I20" i="17"/>
  <c r="H20" i="18"/>
  <c r="I20" i="18"/>
  <c r="H20" i="19"/>
  <c r="I20" i="19"/>
  <c r="H20" i="20"/>
  <c r="I20" i="20"/>
  <c r="H20" i="21"/>
  <c r="I20" i="21"/>
  <c r="H20" i="22"/>
  <c r="I20" i="22"/>
  <c r="H20" i="23"/>
  <c r="I20" i="23"/>
  <c r="H20" i="24"/>
  <c r="I20" i="24"/>
  <c r="H20" i="25"/>
  <c r="I20" i="25"/>
  <c r="H20" i="26"/>
  <c r="I20" i="26"/>
  <c r="H20" i="27"/>
  <c r="I20" i="27"/>
  <c r="H20" i="28"/>
  <c r="I20" i="28"/>
  <c r="H20" i="29"/>
  <c r="I20" i="29"/>
  <c r="H20" i="30"/>
  <c r="I20" i="30"/>
  <c r="H20" i="31"/>
  <c r="I20" i="31"/>
  <c r="H20" i="32"/>
  <c r="I20" i="32"/>
  <c r="G20" i="5"/>
  <c r="G20" i="6"/>
  <c r="G20" i="7"/>
  <c r="G20" i="8"/>
  <c r="G20" i="9"/>
  <c r="G20" i="10"/>
  <c r="G20" i="11"/>
  <c r="G20" i="12"/>
  <c r="G20" i="13"/>
  <c r="G20" i="14"/>
  <c r="G20" i="15"/>
  <c r="G20" i="16"/>
  <c r="G20" i="17"/>
  <c r="G20" i="18"/>
  <c r="G20" i="19"/>
  <c r="G20" i="20"/>
  <c r="G20" i="21"/>
  <c r="G20" i="22"/>
  <c r="G20" i="23"/>
  <c r="G20" i="24"/>
  <c r="G20" i="25"/>
  <c r="G20" i="26"/>
  <c r="G20" i="27"/>
  <c r="G20" i="28"/>
  <c r="G20" i="29"/>
  <c r="G20" i="30"/>
  <c r="G20" i="31"/>
  <c r="G20" i="32"/>
  <c r="I23" i="5"/>
  <c r="H23" i="5"/>
  <c r="G23" i="5"/>
  <c r="I23" i="6"/>
  <c r="H23" i="6"/>
  <c r="G23" i="6"/>
  <c r="I23" i="7"/>
  <c r="H23" i="7"/>
  <c r="G23" i="7"/>
  <c r="I23" i="8"/>
  <c r="H23" i="8"/>
  <c r="G23" i="8"/>
  <c r="I23" i="9"/>
  <c r="H23" i="9"/>
  <c r="G23" i="9"/>
  <c r="I23" i="10"/>
  <c r="H23" i="10"/>
  <c r="G23" i="10"/>
  <c r="I23" i="11"/>
  <c r="H23" i="11"/>
  <c r="G23" i="11"/>
  <c r="I23" i="12"/>
  <c r="H23" i="12"/>
  <c r="G23" i="12"/>
  <c r="I23" i="13"/>
  <c r="H23" i="13"/>
  <c r="G23" i="13"/>
  <c r="I23" i="14"/>
  <c r="H23" i="14"/>
  <c r="G23" i="14"/>
  <c r="I23" i="15"/>
  <c r="H23" i="15"/>
  <c r="G23" i="15"/>
  <c r="I23" i="16"/>
  <c r="H23" i="16"/>
  <c r="G23" i="16"/>
  <c r="I23" i="17"/>
  <c r="H23" i="17"/>
  <c r="G23" i="17"/>
  <c r="I23" i="18"/>
  <c r="H23" i="18"/>
  <c r="G23" i="18"/>
  <c r="I23" i="19"/>
  <c r="H23" i="19"/>
  <c r="G23" i="19"/>
  <c r="I23" i="20"/>
  <c r="H23" i="20"/>
  <c r="G23" i="20"/>
  <c r="I23" i="21"/>
  <c r="H23" i="21"/>
  <c r="G23" i="21"/>
  <c r="I23" i="22"/>
  <c r="H23" i="22"/>
  <c r="G23" i="22"/>
  <c r="I23" i="23"/>
  <c r="H23" i="23"/>
  <c r="G23" i="23"/>
  <c r="I23" i="24"/>
  <c r="H23" i="24"/>
  <c r="G23" i="24"/>
  <c r="I23" i="25"/>
  <c r="H23" i="25"/>
  <c r="G23" i="25"/>
  <c r="I23" i="26"/>
  <c r="H23" i="26"/>
  <c r="G23" i="26"/>
  <c r="I23" i="27"/>
  <c r="H23" i="27"/>
  <c r="G23" i="27"/>
  <c r="I23" i="28"/>
  <c r="H23" i="28"/>
  <c r="G23" i="28"/>
  <c r="I23" i="29"/>
  <c r="H23" i="29"/>
  <c r="G23" i="29"/>
  <c r="I23" i="30"/>
  <c r="H23" i="30"/>
  <c r="G23" i="30"/>
  <c r="I23" i="31"/>
  <c r="H23" i="31"/>
  <c r="G23" i="31"/>
  <c r="I23" i="32"/>
  <c r="H23" i="32"/>
  <c r="G23" i="32"/>
  <c r="I26" i="5"/>
  <c r="H26" i="5"/>
  <c r="G26" i="5"/>
  <c r="I26" i="6"/>
  <c r="H26" i="6"/>
  <c r="G26" i="6"/>
  <c r="I26" i="7"/>
  <c r="I22" i="7" s="1"/>
  <c r="H26" i="7"/>
  <c r="G26" i="7"/>
  <c r="I26" i="8"/>
  <c r="I22" i="8" s="1"/>
  <c r="H26" i="8"/>
  <c r="G26" i="8"/>
  <c r="I26" i="9"/>
  <c r="H26" i="9"/>
  <c r="H22" i="9" s="1"/>
  <c r="G26" i="9"/>
  <c r="I26" i="10"/>
  <c r="H26" i="10"/>
  <c r="H22" i="10"/>
  <c r="G26" i="10"/>
  <c r="I26" i="11"/>
  <c r="H26" i="11"/>
  <c r="G26" i="11"/>
  <c r="G22" i="11" s="1"/>
  <c r="I26" i="12"/>
  <c r="H26" i="12"/>
  <c r="G26" i="12"/>
  <c r="I26" i="13"/>
  <c r="I22" i="13" s="1"/>
  <c r="H26" i="13"/>
  <c r="G26" i="13"/>
  <c r="I26" i="14"/>
  <c r="H26" i="14"/>
  <c r="G26" i="14"/>
  <c r="I26" i="15"/>
  <c r="H26" i="15"/>
  <c r="G26" i="15"/>
  <c r="I26" i="16"/>
  <c r="H26" i="16"/>
  <c r="G26" i="16"/>
  <c r="I26" i="17"/>
  <c r="H26" i="17"/>
  <c r="G26" i="17"/>
  <c r="I26" i="18"/>
  <c r="H26" i="18"/>
  <c r="G26" i="18"/>
  <c r="I26" i="19"/>
  <c r="H26" i="19"/>
  <c r="G26" i="19"/>
  <c r="I26" i="20"/>
  <c r="H26" i="20"/>
  <c r="G26" i="20"/>
  <c r="I26" i="21"/>
  <c r="H26" i="21"/>
  <c r="G26" i="21"/>
  <c r="I26" i="22"/>
  <c r="H26" i="22"/>
  <c r="G26" i="22"/>
  <c r="I26" i="23"/>
  <c r="H26" i="23"/>
  <c r="G26" i="23"/>
  <c r="I26" i="24"/>
  <c r="H26" i="24"/>
  <c r="G26" i="24"/>
  <c r="I26" i="25"/>
  <c r="H26" i="25"/>
  <c r="G26" i="25"/>
  <c r="I26" i="26"/>
  <c r="H26" i="26"/>
  <c r="G26" i="26"/>
  <c r="I26" i="27"/>
  <c r="H26" i="27"/>
  <c r="G26" i="27"/>
  <c r="I26" i="28"/>
  <c r="H26" i="28"/>
  <c r="G26" i="28"/>
  <c r="I26" i="29"/>
  <c r="H26" i="29"/>
  <c r="G26" i="29"/>
  <c r="I26" i="30"/>
  <c r="H26" i="30"/>
  <c r="H22" i="30" s="1"/>
  <c r="G26" i="30"/>
  <c r="G22" i="30" s="1"/>
  <c r="I26" i="31"/>
  <c r="H26" i="31"/>
  <c r="G26" i="31"/>
  <c r="I26" i="32"/>
  <c r="H26" i="32"/>
  <c r="G26" i="32"/>
  <c r="I28" i="5"/>
  <c r="H28" i="5"/>
  <c r="G28" i="5"/>
  <c r="I28" i="6"/>
  <c r="H28" i="6"/>
  <c r="G28" i="6"/>
  <c r="I28" i="7"/>
  <c r="H28" i="7"/>
  <c r="H22" i="7" s="1"/>
  <c r="G28" i="7"/>
  <c r="G22" i="7"/>
  <c r="I28" i="8"/>
  <c r="H28" i="8"/>
  <c r="G28" i="8"/>
  <c r="I28" i="9"/>
  <c r="I22" i="9" s="1"/>
  <c r="H28" i="9"/>
  <c r="G28" i="9"/>
  <c r="I28" i="10"/>
  <c r="H28" i="10"/>
  <c r="G28" i="10"/>
  <c r="I28" i="11"/>
  <c r="H28" i="11"/>
  <c r="H22" i="11" s="1"/>
  <c r="G28" i="11"/>
  <c r="I28" i="12"/>
  <c r="H28" i="12"/>
  <c r="G28" i="12"/>
  <c r="I28" i="13"/>
  <c r="H28" i="13"/>
  <c r="G28" i="13"/>
  <c r="G22" i="13" s="1"/>
  <c r="I28" i="14"/>
  <c r="I22" i="14" s="1"/>
  <c r="H28" i="14"/>
  <c r="G28" i="14"/>
  <c r="I28" i="15"/>
  <c r="H28" i="15"/>
  <c r="G28" i="15"/>
  <c r="I28" i="16"/>
  <c r="H28" i="16"/>
  <c r="G28" i="16"/>
  <c r="G22" i="16" s="1"/>
  <c r="I28" i="17"/>
  <c r="H28" i="17"/>
  <c r="G28" i="17"/>
  <c r="I28" i="18"/>
  <c r="I22" i="18" s="1"/>
  <c r="H28" i="18"/>
  <c r="G28" i="18"/>
  <c r="G22" i="18" s="1"/>
  <c r="I28" i="19"/>
  <c r="H28" i="19"/>
  <c r="G28" i="19"/>
  <c r="I28" i="20"/>
  <c r="H28" i="20"/>
  <c r="G28" i="20"/>
  <c r="G22" i="20" s="1"/>
  <c r="I28" i="21"/>
  <c r="H28" i="21"/>
  <c r="G28" i="21"/>
  <c r="I28" i="22"/>
  <c r="I22" i="22" s="1"/>
  <c r="H28" i="22"/>
  <c r="G28" i="22"/>
  <c r="G22" i="22" s="1"/>
  <c r="I28" i="23"/>
  <c r="H28" i="23"/>
  <c r="H22" i="23" s="1"/>
  <c r="G28" i="23"/>
  <c r="I28" i="24"/>
  <c r="H28" i="24"/>
  <c r="G28" i="24"/>
  <c r="I28" i="25"/>
  <c r="H28" i="25"/>
  <c r="G28" i="25"/>
  <c r="G22" i="25" s="1"/>
  <c r="I28" i="26"/>
  <c r="H28" i="26"/>
  <c r="G28" i="26"/>
  <c r="I28" i="27"/>
  <c r="H28" i="27"/>
  <c r="G28" i="27"/>
  <c r="I28" i="28"/>
  <c r="H28" i="28"/>
  <c r="H22" i="28" s="1"/>
  <c r="G28" i="28"/>
  <c r="I28" i="29"/>
  <c r="H28" i="29"/>
  <c r="G28" i="29"/>
  <c r="I28" i="30"/>
  <c r="H28" i="30"/>
  <c r="G28" i="30"/>
  <c r="I28" i="31"/>
  <c r="H28" i="31"/>
  <c r="G28" i="31"/>
  <c r="G22" i="31" s="1"/>
  <c r="I28" i="32"/>
  <c r="H28" i="32"/>
  <c r="H22" i="32" s="1"/>
  <c r="G28" i="32"/>
  <c r="H30" i="5"/>
  <c r="G30" i="5"/>
  <c r="I30" i="6"/>
  <c r="H30" i="6"/>
  <c r="G30" i="6"/>
  <c r="I30" i="7"/>
  <c r="H30" i="7"/>
  <c r="G30" i="7"/>
  <c r="I30" i="8"/>
  <c r="H30" i="8"/>
  <c r="G30" i="8"/>
  <c r="I30" i="9"/>
  <c r="H30" i="9"/>
  <c r="G30" i="9"/>
  <c r="I30" i="10"/>
  <c r="H30" i="10"/>
  <c r="G30" i="10"/>
  <c r="I30" i="11"/>
  <c r="H30" i="11"/>
  <c r="G30" i="11"/>
  <c r="I30" i="12"/>
  <c r="H30" i="12"/>
  <c r="G30" i="12"/>
  <c r="I30" i="13"/>
  <c r="H30" i="13"/>
  <c r="G30" i="13"/>
  <c r="I30" i="14"/>
  <c r="H30" i="14"/>
  <c r="G30" i="14"/>
  <c r="I30" i="15"/>
  <c r="H30" i="15"/>
  <c r="G30" i="15"/>
  <c r="I30" i="16"/>
  <c r="H30" i="16"/>
  <c r="G30" i="16"/>
  <c r="I30" i="17"/>
  <c r="H30" i="17"/>
  <c r="I30" i="18"/>
  <c r="H30" i="18"/>
  <c r="G30" i="18"/>
  <c r="I30" i="19"/>
  <c r="H30" i="19"/>
  <c r="G30" i="19"/>
  <c r="I30" i="20"/>
  <c r="H30" i="20"/>
  <c r="G30" i="20"/>
  <c r="I30" i="21"/>
  <c r="H30" i="21"/>
  <c r="G30" i="21"/>
  <c r="I30" i="22"/>
  <c r="H30" i="22"/>
  <c r="G30" i="22"/>
  <c r="I30" i="23"/>
  <c r="H30" i="23"/>
  <c r="G30" i="23"/>
  <c r="I30" i="24"/>
  <c r="H30" i="24"/>
  <c r="G30" i="24"/>
  <c r="I30" i="25"/>
  <c r="H30" i="25"/>
  <c r="G30" i="25"/>
  <c r="I30" i="26"/>
  <c r="H30" i="26"/>
  <c r="G30" i="26"/>
  <c r="I30" i="27"/>
  <c r="H30" i="27"/>
  <c r="G30" i="27"/>
  <c r="I30" i="28"/>
  <c r="H30" i="28"/>
  <c r="G30" i="28"/>
  <c r="I30" i="29"/>
  <c r="H30" i="29"/>
  <c r="G30" i="29"/>
  <c r="I30" i="30"/>
  <c r="H30" i="30"/>
  <c r="G30" i="30"/>
  <c r="I30" i="31"/>
  <c r="H30" i="31"/>
  <c r="G30" i="31"/>
  <c r="I30" i="32"/>
  <c r="H30" i="32"/>
  <c r="G30" i="32"/>
  <c r="H32" i="5"/>
  <c r="H32" i="6"/>
  <c r="I32" i="6"/>
  <c r="H32" i="7"/>
  <c r="I32" i="7"/>
  <c r="H32" i="8"/>
  <c r="I32" i="8"/>
  <c r="H32" i="9"/>
  <c r="I32" i="9"/>
  <c r="H32" i="10"/>
  <c r="I32" i="10"/>
  <c r="H32" i="11"/>
  <c r="I32" i="11"/>
  <c r="H32" i="12"/>
  <c r="I32" i="12"/>
  <c r="H32" i="13"/>
  <c r="I32" i="13"/>
  <c r="H32" i="14"/>
  <c r="I32" i="14"/>
  <c r="H32" i="15"/>
  <c r="I32" i="15"/>
  <c r="H32" i="16"/>
  <c r="I32" i="16"/>
  <c r="H32" i="17"/>
  <c r="I32" i="17"/>
  <c r="H32" i="18"/>
  <c r="I32" i="18"/>
  <c r="H32" i="19"/>
  <c r="I32" i="19"/>
  <c r="H32" i="20"/>
  <c r="I32" i="20"/>
  <c r="H32" i="21"/>
  <c r="I32" i="21"/>
  <c r="H32" i="22"/>
  <c r="I32" i="22"/>
  <c r="H32" i="23"/>
  <c r="I32" i="23"/>
  <c r="H32" i="24"/>
  <c r="I32" i="24"/>
  <c r="H32" i="25"/>
  <c r="I32" i="25"/>
  <c r="H32" i="26"/>
  <c r="I32" i="26"/>
  <c r="H32" i="27"/>
  <c r="I32" i="27"/>
  <c r="H32" i="28"/>
  <c r="I32" i="28"/>
  <c r="H32" i="29"/>
  <c r="I32" i="29"/>
  <c r="H32" i="30"/>
  <c r="I32" i="30"/>
  <c r="H32" i="31"/>
  <c r="I32" i="31"/>
  <c r="H32" i="32"/>
  <c r="I32" i="32"/>
  <c r="G32" i="5"/>
  <c r="G32" i="6"/>
  <c r="G32" i="7"/>
  <c r="G32" i="8"/>
  <c r="G32" i="9"/>
  <c r="G32" i="10"/>
  <c r="G32" i="11"/>
  <c r="G32" i="12"/>
  <c r="G32" i="13"/>
  <c r="G32" i="14"/>
  <c r="G32" i="15"/>
  <c r="G32" i="16"/>
  <c r="G32" i="17"/>
  <c r="G32" i="18"/>
  <c r="G32" i="19"/>
  <c r="G32" i="20"/>
  <c r="G32" i="21"/>
  <c r="G32" i="22"/>
  <c r="G32" i="23"/>
  <c r="G32" i="24"/>
  <c r="G32" i="25"/>
  <c r="G32" i="26"/>
  <c r="G32" i="27"/>
  <c r="G32" i="28"/>
  <c r="G32" i="29"/>
  <c r="G32" i="30"/>
  <c r="G32" i="31"/>
  <c r="G32" i="32"/>
  <c r="H35" i="5"/>
  <c r="H35" i="6"/>
  <c r="I35" i="6"/>
  <c r="H35" i="7"/>
  <c r="I35" i="7"/>
  <c r="H35" i="8"/>
  <c r="I35" i="8"/>
  <c r="H35" i="9"/>
  <c r="I35" i="9"/>
  <c r="H35" i="10"/>
  <c r="I35" i="10"/>
  <c r="H35" i="11"/>
  <c r="I35" i="11"/>
  <c r="H35" i="12"/>
  <c r="I35" i="12"/>
  <c r="H35" i="13"/>
  <c r="I35" i="13"/>
  <c r="H35" i="14"/>
  <c r="I35" i="14"/>
  <c r="H35" i="15"/>
  <c r="I35" i="15"/>
  <c r="H35" i="16"/>
  <c r="I35" i="16"/>
  <c r="H35" i="17"/>
  <c r="I35" i="17"/>
  <c r="H35" i="18"/>
  <c r="I35" i="18"/>
  <c r="H35" i="19"/>
  <c r="I35" i="19"/>
  <c r="H35" i="20"/>
  <c r="I35" i="20"/>
  <c r="H35" i="21"/>
  <c r="I35" i="21"/>
  <c r="H35" i="22"/>
  <c r="I35" i="22"/>
  <c r="H35" i="23"/>
  <c r="I35" i="23"/>
  <c r="H35" i="24"/>
  <c r="I35" i="24"/>
  <c r="H35" i="25"/>
  <c r="I35" i="25"/>
  <c r="H35" i="26"/>
  <c r="I35" i="26"/>
  <c r="H35" i="27"/>
  <c r="I35" i="27"/>
  <c r="H35" i="28"/>
  <c r="I35" i="28"/>
  <c r="H35" i="29"/>
  <c r="I35" i="29"/>
  <c r="H35" i="30"/>
  <c r="I35" i="30"/>
  <c r="H35" i="31"/>
  <c r="I35" i="31"/>
  <c r="H35" i="32"/>
  <c r="I35" i="32"/>
  <c r="G35" i="5"/>
  <c r="G35" i="6"/>
  <c r="G35" i="7"/>
  <c r="G35" i="8"/>
  <c r="G35" i="9"/>
  <c r="G35" i="10"/>
  <c r="G35" i="11"/>
  <c r="G35" i="12"/>
  <c r="G35" i="13"/>
  <c r="G35" i="14"/>
  <c r="G35" i="15"/>
  <c r="G35" i="16"/>
  <c r="G35" i="17"/>
  <c r="G35" i="18"/>
  <c r="G35" i="19"/>
  <c r="G35" i="20"/>
  <c r="G35" i="21"/>
  <c r="G35" i="22"/>
  <c r="G35" i="23"/>
  <c r="G35" i="24"/>
  <c r="G35" i="25"/>
  <c r="G35" i="26"/>
  <c r="G35" i="27"/>
  <c r="G35" i="28"/>
  <c r="G35" i="29"/>
  <c r="G35" i="30"/>
  <c r="G35" i="31"/>
  <c r="G35" i="32"/>
  <c r="I38" i="5"/>
  <c r="H38" i="6"/>
  <c r="I38" i="6"/>
  <c r="H38" i="7"/>
  <c r="I38" i="7"/>
  <c r="H38" i="8"/>
  <c r="I38" i="8"/>
  <c r="H38" i="9"/>
  <c r="I38" i="9"/>
  <c r="H38" i="10"/>
  <c r="I38" i="10"/>
  <c r="H38" i="11"/>
  <c r="I38" i="11"/>
  <c r="H38" i="12"/>
  <c r="I38" i="12"/>
  <c r="H38" i="13"/>
  <c r="I38" i="13"/>
  <c r="H38" i="14"/>
  <c r="I38" i="14"/>
  <c r="H38" i="15"/>
  <c r="I38" i="15"/>
  <c r="H38" i="16"/>
  <c r="I38" i="16"/>
  <c r="H38" i="17"/>
  <c r="I38" i="17"/>
  <c r="H38" i="18"/>
  <c r="I38" i="18"/>
  <c r="H38" i="19"/>
  <c r="I38" i="19"/>
  <c r="H38" i="20"/>
  <c r="I38" i="20"/>
  <c r="H38" i="21"/>
  <c r="I38" i="21"/>
  <c r="H38" i="22"/>
  <c r="I38" i="22"/>
  <c r="H38" i="23"/>
  <c r="I38" i="23"/>
  <c r="H38" i="24"/>
  <c r="I38" i="24"/>
  <c r="H38" i="25"/>
  <c r="I38" i="25"/>
  <c r="H38" i="26"/>
  <c r="I38" i="26"/>
  <c r="H38" i="27"/>
  <c r="I38" i="27"/>
  <c r="H38" i="28"/>
  <c r="I38" i="28"/>
  <c r="H38" i="29"/>
  <c r="I38" i="29"/>
  <c r="H38" i="30"/>
  <c r="I38" i="30"/>
  <c r="H38" i="31"/>
  <c r="I38" i="31"/>
  <c r="H38" i="32"/>
  <c r="I38" i="32"/>
  <c r="G38" i="5"/>
  <c r="G38" i="6"/>
  <c r="G38" i="7"/>
  <c r="G38" i="8"/>
  <c r="G38" i="9"/>
  <c r="G38" i="10"/>
  <c r="G38" i="11"/>
  <c r="G38" i="12"/>
  <c r="G38" i="13"/>
  <c r="G38" i="14"/>
  <c r="G38" i="15"/>
  <c r="G38" i="16"/>
  <c r="G38" i="17"/>
  <c r="G38" i="18"/>
  <c r="G38" i="19"/>
  <c r="G38" i="20"/>
  <c r="G38" i="21"/>
  <c r="G38" i="22"/>
  <c r="G38" i="23"/>
  <c r="G38" i="24"/>
  <c r="G38" i="25"/>
  <c r="G38" i="26"/>
  <c r="G38" i="27"/>
  <c r="G38" i="28"/>
  <c r="G38" i="29"/>
  <c r="G38" i="30"/>
  <c r="G38" i="31"/>
  <c r="G38" i="32"/>
  <c r="I40" i="5"/>
  <c r="G40" i="5"/>
  <c r="I40" i="6"/>
  <c r="H40" i="6"/>
  <c r="G40" i="6"/>
  <c r="I40" i="7"/>
  <c r="H40" i="7"/>
  <c r="G40" i="7"/>
  <c r="I40" i="8"/>
  <c r="H40" i="8"/>
  <c r="G40" i="8"/>
  <c r="I40" i="9"/>
  <c r="H40" i="9"/>
  <c r="G40" i="9"/>
  <c r="I40" i="10"/>
  <c r="H40" i="10"/>
  <c r="G40" i="10"/>
  <c r="I40" i="11"/>
  <c r="H40" i="11"/>
  <c r="G40" i="11"/>
  <c r="I40" i="12"/>
  <c r="H40" i="12"/>
  <c r="G40" i="12"/>
  <c r="I40" i="13"/>
  <c r="H40" i="13"/>
  <c r="G40" i="13"/>
  <c r="I40" i="14"/>
  <c r="H40" i="14"/>
  <c r="G40" i="14"/>
  <c r="I40" i="15"/>
  <c r="H40" i="15"/>
  <c r="G40" i="15"/>
  <c r="I40" i="16"/>
  <c r="H40" i="16"/>
  <c r="G40" i="16"/>
  <c r="I40" i="17"/>
  <c r="H40" i="17"/>
  <c r="G40" i="17"/>
  <c r="I40" i="18"/>
  <c r="H40" i="18"/>
  <c r="G40" i="18"/>
  <c r="I40" i="19"/>
  <c r="H40" i="19"/>
  <c r="G40" i="19"/>
  <c r="I40" i="20"/>
  <c r="H40" i="20"/>
  <c r="G40" i="20"/>
  <c r="I40" i="21"/>
  <c r="H40" i="21"/>
  <c r="G40" i="21"/>
  <c r="I40" i="22"/>
  <c r="H40" i="22"/>
  <c r="G40" i="22"/>
  <c r="I40" i="23"/>
  <c r="H40" i="23"/>
  <c r="G40" i="23"/>
  <c r="I40" i="24"/>
  <c r="H40" i="24"/>
  <c r="G40" i="24"/>
  <c r="I40" i="25"/>
  <c r="H40" i="25"/>
  <c r="G40" i="25"/>
  <c r="I40" i="26"/>
  <c r="H40" i="26"/>
  <c r="G40" i="26"/>
  <c r="I40" i="27"/>
  <c r="H40" i="27"/>
  <c r="G40" i="27"/>
  <c r="I40" i="28"/>
  <c r="H40" i="28"/>
  <c r="G40" i="28"/>
  <c r="I40" i="29"/>
  <c r="H40" i="29"/>
  <c r="G40" i="29"/>
  <c r="I40" i="30"/>
  <c r="H40" i="30"/>
  <c r="G40" i="30"/>
  <c r="I40" i="31"/>
  <c r="H40" i="31"/>
  <c r="G40" i="31"/>
  <c r="I40" i="32"/>
  <c r="H40" i="32"/>
  <c r="G40" i="32"/>
  <c r="H43" i="5"/>
  <c r="I43" i="5"/>
  <c r="H43" i="6"/>
  <c r="I43" i="6"/>
  <c r="H43" i="7"/>
  <c r="I43" i="7"/>
  <c r="H43" i="8"/>
  <c r="I43" i="8"/>
  <c r="H43" i="9"/>
  <c r="I43" i="9"/>
  <c r="H43" i="10"/>
  <c r="I43" i="10"/>
  <c r="H43" i="11"/>
  <c r="I43" i="11"/>
  <c r="H43" i="12"/>
  <c r="I43" i="12"/>
  <c r="H43" i="13"/>
  <c r="I43" i="13"/>
  <c r="H43" i="14"/>
  <c r="I43" i="14"/>
  <c r="H43" i="15"/>
  <c r="I43" i="15"/>
  <c r="H43" i="16"/>
  <c r="I43" i="16"/>
  <c r="H43" i="17"/>
  <c r="I43" i="17"/>
  <c r="H43" i="18"/>
  <c r="I43" i="18"/>
  <c r="H43" i="19"/>
  <c r="I43" i="19"/>
  <c r="H43" i="20"/>
  <c r="I43" i="20"/>
  <c r="H43" i="21"/>
  <c r="I43" i="21"/>
  <c r="H43" i="22"/>
  <c r="I43" i="22"/>
  <c r="H43" i="23"/>
  <c r="I43" i="23"/>
  <c r="H43" i="24"/>
  <c r="I43" i="24"/>
  <c r="H43" i="25"/>
  <c r="I43" i="25"/>
  <c r="H43" i="26"/>
  <c r="I43" i="26"/>
  <c r="H43" i="27"/>
  <c r="I43" i="27"/>
  <c r="H43" i="28"/>
  <c r="I43" i="28"/>
  <c r="H43" i="29"/>
  <c r="I43" i="29"/>
  <c r="H43" i="30"/>
  <c r="I43" i="30"/>
  <c r="H43" i="31"/>
  <c r="I43" i="31"/>
  <c r="H43" i="32"/>
  <c r="I43" i="32"/>
  <c r="G43" i="5"/>
  <c r="G43" i="6"/>
  <c r="G43" i="7"/>
  <c r="G43" i="8"/>
  <c r="G43" i="9"/>
  <c r="G34" i="9" s="1"/>
  <c r="G43" i="10"/>
  <c r="G43" i="11"/>
  <c r="G43" i="12"/>
  <c r="G43" i="13"/>
  <c r="G43" i="14"/>
  <c r="G43" i="15"/>
  <c r="G43" i="16"/>
  <c r="G43" i="17"/>
  <c r="G43" i="18"/>
  <c r="G43" i="19"/>
  <c r="G43" i="20"/>
  <c r="G43" i="21"/>
  <c r="G43" i="22"/>
  <c r="G43" i="23"/>
  <c r="G43" i="24"/>
  <c r="G43" i="25"/>
  <c r="G43" i="26"/>
  <c r="G43" i="27"/>
  <c r="G43" i="28"/>
  <c r="G43" i="29"/>
  <c r="G43" i="30"/>
  <c r="G43" i="31"/>
  <c r="G43" i="32"/>
  <c r="H48" i="5"/>
  <c r="I48" i="5"/>
  <c r="H48" i="6"/>
  <c r="I48" i="6"/>
  <c r="H48" i="7"/>
  <c r="I48" i="7"/>
  <c r="H48" i="8"/>
  <c r="I48" i="8"/>
  <c r="H48" i="9"/>
  <c r="I48" i="9"/>
  <c r="H48" i="10"/>
  <c r="I48" i="10"/>
  <c r="H48" i="11"/>
  <c r="I48" i="11"/>
  <c r="H48" i="12"/>
  <c r="I48" i="12"/>
  <c r="H48" i="13"/>
  <c r="I48" i="13"/>
  <c r="H48" i="14"/>
  <c r="I48" i="14"/>
  <c r="H48" i="15"/>
  <c r="I48" i="15"/>
  <c r="H48" i="16"/>
  <c r="I48" i="16"/>
  <c r="H48" i="17"/>
  <c r="I48" i="17"/>
  <c r="H48" i="18"/>
  <c r="I48" i="18"/>
  <c r="H48" i="19"/>
  <c r="I48" i="19"/>
  <c r="H48" i="20"/>
  <c r="I48" i="20"/>
  <c r="H48" i="21"/>
  <c r="I48" i="21"/>
  <c r="H48" i="22"/>
  <c r="I48" i="22"/>
  <c r="H48" i="23"/>
  <c r="I48" i="23"/>
  <c r="H48" i="24"/>
  <c r="I48" i="24"/>
  <c r="H48" i="25"/>
  <c r="I48" i="25"/>
  <c r="H48" i="26"/>
  <c r="I48" i="26"/>
  <c r="H48" i="27"/>
  <c r="I48" i="27"/>
  <c r="H48" i="28"/>
  <c r="I48" i="28"/>
  <c r="H48" i="29"/>
  <c r="I48" i="29"/>
  <c r="H48" i="30"/>
  <c r="I48" i="30"/>
  <c r="H48" i="31"/>
  <c r="I48" i="31"/>
  <c r="H48" i="32"/>
  <c r="I48" i="32"/>
  <c r="H46" i="5"/>
  <c r="I46" i="5"/>
  <c r="H46" i="6"/>
  <c r="I46" i="6"/>
  <c r="H46" i="7"/>
  <c r="I46" i="7"/>
  <c r="H46" i="8"/>
  <c r="I46" i="8"/>
  <c r="H46" i="9"/>
  <c r="I46" i="9"/>
  <c r="I34" i="9" s="1"/>
  <c r="H46" i="10"/>
  <c r="I46" i="10"/>
  <c r="H46" i="11"/>
  <c r="I46" i="11"/>
  <c r="H46" i="12"/>
  <c r="I46" i="12"/>
  <c r="H46" i="13"/>
  <c r="I46" i="13"/>
  <c r="H46" i="14"/>
  <c r="H34" i="14" s="1"/>
  <c r="I46" i="14"/>
  <c r="H46" i="15"/>
  <c r="I46" i="15"/>
  <c r="H46" i="16"/>
  <c r="I46" i="16"/>
  <c r="H46" i="17"/>
  <c r="I46" i="17"/>
  <c r="H46" i="18"/>
  <c r="I46" i="18"/>
  <c r="I34" i="18"/>
  <c r="H46" i="19"/>
  <c r="I46" i="19"/>
  <c r="H46" i="20"/>
  <c r="H34" i="20"/>
  <c r="I46" i="20"/>
  <c r="H46" i="21"/>
  <c r="I46" i="21"/>
  <c r="H46" i="22"/>
  <c r="I46" i="22"/>
  <c r="I34" i="22" s="1"/>
  <c r="H46" i="23"/>
  <c r="I46" i="23"/>
  <c r="H46" i="24"/>
  <c r="I46" i="24"/>
  <c r="H46" i="25"/>
  <c r="I46" i="25"/>
  <c r="H46" i="26"/>
  <c r="I46" i="26"/>
  <c r="H46" i="27"/>
  <c r="I46" i="27"/>
  <c r="H46" i="28"/>
  <c r="I46" i="28"/>
  <c r="H46" i="29"/>
  <c r="I46" i="29"/>
  <c r="H46" i="30"/>
  <c r="I46" i="30"/>
  <c r="H46" i="31"/>
  <c r="I46" i="31"/>
  <c r="H46" i="32"/>
  <c r="I46" i="32"/>
  <c r="G46" i="5"/>
  <c r="G46" i="6"/>
  <c r="G46" i="7"/>
  <c r="G46" i="8"/>
  <c r="G46" i="9"/>
  <c r="G46" i="10"/>
  <c r="G46" i="11"/>
  <c r="G46" i="12"/>
  <c r="G46" i="13"/>
  <c r="G46" i="14"/>
  <c r="G46" i="15"/>
  <c r="G46" i="16"/>
  <c r="G46" i="17"/>
  <c r="G46" i="18"/>
  <c r="G46" i="19"/>
  <c r="G46" i="20"/>
  <c r="G46" i="21"/>
  <c r="G46" i="22"/>
  <c r="G46" i="23"/>
  <c r="G46" i="24"/>
  <c r="G46" i="25"/>
  <c r="G46" i="26"/>
  <c r="G46" i="27"/>
  <c r="G46" i="28"/>
  <c r="G46" i="29"/>
  <c r="G46" i="30"/>
  <c r="G46" i="31"/>
  <c r="G46" i="32"/>
  <c r="G48" i="5"/>
  <c r="G48" i="6"/>
  <c r="G48" i="7"/>
  <c r="G48" i="8"/>
  <c r="G48" i="9"/>
  <c r="G48" i="10"/>
  <c r="G48" i="11"/>
  <c r="G48" i="12"/>
  <c r="G48" i="13"/>
  <c r="G48" i="14"/>
  <c r="G48" i="15"/>
  <c r="G48" i="16"/>
  <c r="G48" i="17"/>
  <c r="G48" i="18"/>
  <c r="G48" i="19"/>
  <c r="G48" i="20"/>
  <c r="G34" i="20" s="1"/>
  <c r="G48" i="21"/>
  <c r="G48" i="22"/>
  <c r="G48" i="23"/>
  <c r="G48" i="24"/>
  <c r="G34" i="24" s="1"/>
  <c r="G48" i="25"/>
  <c r="G48" i="26"/>
  <c r="G48" i="27"/>
  <c r="G48" i="28"/>
  <c r="G34" i="28" s="1"/>
  <c r="G48" i="29"/>
  <c r="G48" i="30"/>
  <c r="G48" i="31"/>
  <c r="G48" i="32"/>
  <c r="I53" i="5"/>
  <c r="H53" i="5"/>
  <c r="G53" i="5"/>
  <c r="I53" i="6"/>
  <c r="H53" i="6"/>
  <c r="G53" i="6"/>
  <c r="I53" i="7"/>
  <c r="H53" i="7"/>
  <c r="G53" i="7"/>
  <c r="I53" i="8"/>
  <c r="H53" i="8"/>
  <c r="G53" i="8"/>
  <c r="I53" i="9"/>
  <c r="H53" i="9"/>
  <c r="G53" i="9"/>
  <c r="I53" i="10"/>
  <c r="H53" i="10"/>
  <c r="G53" i="10"/>
  <c r="I53" i="11"/>
  <c r="H53" i="11"/>
  <c r="G53" i="11"/>
  <c r="I53" i="12"/>
  <c r="H53" i="12"/>
  <c r="G53" i="12"/>
  <c r="I53" i="13"/>
  <c r="H53" i="13"/>
  <c r="G53" i="13"/>
  <c r="I53" i="14"/>
  <c r="H53" i="14"/>
  <c r="G53" i="14"/>
  <c r="I53" i="15"/>
  <c r="H53" i="15"/>
  <c r="G53" i="15"/>
  <c r="I53" i="16"/>
  <c r="H53" i="16"/>
  <c r="G53" i="16"/>
  <c r="I53" i="17"/>
  <c r="H53" i="17"/>
  <c r="G53" i="17"/>
  <c r="I53" i="18"/>
  <c r="H53" i="18"/>
  <c r="G53" i="18"/>
  <c r="I53" i="19"/>
  <c r="H53" i="19"/>
  <c r="G53" i="19"/>
  <c r="I53" i="20"/>
  <c r="H53" i="20"/>
  <c r="G53" i="20"/>
  <c r="I53" i="21"/>
  <c r="H53" i="21"/>
  <c r="G53" i="21"/>
  <c r="I53" i="22"/>
  <c r="H53" i="22"/>
  <c r="G53" i="22"/>
  <c r="I53" i="23"/>
  <c r="H53" i="23"/>
  <c r="G53" i="23"/>
  <c r="I53" i="24"/>
  <c r="H53" i="24"/>
  <c r="G53" i="24"/>
  <c r="I53" i="25"/>
  <c r="H53" i="25"/>
  <c r="G53" i="25"/>
  <c r="I53" i="26"/>
  <c r="H53" i="26"/>
  <c r="G53" i="26"/>
  <c r="I53" i="27"/>
  <c r="H53" i="27"/>
  <c r="G53" i="27"/>
  <c r="I53" i="28"/>
  <c r="H53" i="28"/>
  <c r="G53" i="28"/>
  <c r="I53" i="29"/>
  <c r="H53" i="29"/>
  <c r="H50" i="29" s="1"/>
  <c r="G53" i="29"/>
  <c r="I53" i="30"/>
  <c r="H53" i="30"/>
  <c r="G53" i="30"/>
  <c r="I53" i="31"/>
  <c r="H53" i="31"/>
  <c r="G53" i="31"/>
  <c r="I53" i="32"/>
  <c r="I50" i="32" s="1"/>
  <c r="H53" i="32"/>
  <c r="G53" i="32"/>
  <c r="H51" i="5"/>
  <c r="H50" i="5" s="1"/>
  <c r="I51" i="5"/>
  <c r="I50" i="5" s="1"/>
  <c r="H51" i="6"/>
  <c r="H50" i="6" s="1"/>
  <c r="I51" i="6"/>
  <c r="H51" i="7"/>
  <c r="H50" i="7" s="1"/>
  <c r="I51" i="7"/>
  <c r="I50" i="7"/>
  <c r="H51" i="8"/>
  <c r="I51" i="8"/>
  <c r="H51" i="9"/>
  <c r="I51" i="9"/>
  <c r="I50" i="9" s="1"/>
  <c r="H51" i="10"/>
  <c r="H50" i="10" s="1"/>
  <c r="I51" i="10"/>
  <c r="I50" i="10" s="1"/>
  <c r="H51" i="11"/>
  <c r="I51" i="11"/>
  <c r="H51" i="12"/>
  <c r="H50" i="12" s="1"/>
  <c r="I51" i="12"/>
  <c r="H51" i="13"/>
  <c r="I51" i="13"/>
  <c r="I50" i="13"/>
  <c r="H51" i="14"/>
  <c r="H50" i="14" s="1"/>
  <c r="I51" i="14"/>
  <c r="I50" i="14"/>
  <c r="H51" i="15"/>
  <c r="I51" i="15"/>
  <c r="I50" i="15" s="1"/>
  <c r="H51" i="16"/>
  <c r="H50" i="16" s="1"/>
  <c r="I51" i="16"/>
  <c r="H51" i="17"/>
  <c r="I51" i="17"/>
  <c r="I50" i="17" s="1"/>
  <c r="H51" i="18"/>
  <c r="H50" i="18" s="1"/>
  <c r="I51" i="18"/>
  <c r="H51" i="19"/>
  <c r="H50" i="19"/>
  <c r="I51" i="19"/>
  <c r="I50" i="19" s="1"/>
  <c r="H51" i="20"/>
  <c r="H50" i="20"/>
  <c r="I51" i="20"/>
  <c r="H51" i="21"/>
  <c r="I51" i="21"/>
  <c r="I50" i="21" s="1"/>
  <c r="H51" i="22"/>
  <c r="I51" i="22"/>
  <c r="I50" i="22" s="1"/>
  <c r="H51" i="23"/>
  <c r="H50" i="23" s="1"/>
  <c r="I51" i="23"/>
  <c r="H51" i="24"/>
  <c r="I51" i="24"/>
  <c r="I50" i="24" s="1"/>
  <c r="H51" i="25"/>
  <c r="I51" i="25"/>
  <c r="I50" i="25" s="1"/>
  <c r="H51" i="26"/>
  <c r="H50" i="26" s="1"/>
  <c r="I51" i="26"/>
  <c r="I50" i="26" s="1"/>
  <c r="H51" i="27"/>
  <c r="H50" i="27" s="1"/>
  <c r="I51" i="27"/>
  <c r="H51" i="28"/>
  <c r="I51" i="28"/>
  <c r="I50" i="28" s="1"/>
  <c r="H51" i="29"/>
  <c r="I51" i="29"/>
  <c r="H51" i="30"/>
  <c r="H50" i="30"/>
  <c r="I51" i="30"/>
  <c r="I50" i="30" s="1"/>
  <c r="H51" i="31"/>
  <c r="H50" i="31"/>
  <c r="I51" i="31"/>
  <c r="I50" i="31" s="1"/>
  <c r="H51" i="32"/>
  <c r="H50" i="32"/>
  <c r="I51" i="32"/>
  <c r="H51" i="2"/>
  <c r="G51" i="5"/>
  <c r="G50" i="5" s="1"/>
  <c r="G51" i="6"/>
  <c r="G51" i="7"/>
  <c r="G51" i="8"/>
  <c r="G50" i="8" s="1"/>
  <c r="G51" i="9"/>
  <c r="G50" i="9" s="1"/>
  <c r="G51" i="10"/>
  <c r="G51" i="11"/>
  <c r="G50" i="11"/>
  <c r="G51" i="12"/>
  <c r="G50" i="12"/>
  <c r="G51" i="13"/>
  <c r="G50" i="13"/>
  <c r="G51" i="14"/>
  <c r="G51" i="15"/>
  <c r="G50" i="15" s="1"/>
  <c r="G51" i="16"/>
  <c r="G50" i="16" s="1"/>
  <c r="G51" i="17"/>
  <c r="G51" i="18"/>
  <c r="G50" i="18"/>
  <c r="G51" i="19"/>
  <c r="G50" i="19"/>
  <c r="G51" i="20"/>
  <c r="G51" i="21"/>
  <c r="G50" i="21" s="1"/>
  <c r="G51" i="22"/>
  <c r="G51" i="23"/>
  <c r="G50" i="23" s="1"/>
  <c r="G51" i="24"/>
  <c r="G50" i="24" s="1"/>
  <c r="G51" i="25"/>
  <c r="G51" i="26"/>
  <c r="G51" i="27"/>
  <c r="G50" i="27" s="1"/>
  <c r="G51" i="28"/>
  <c r="G50" i="28" s="1"/>
  <c r="G51" i="29"/>
  <c r="G50" i="29" s="1"/>
  <c r="G51" i="30"/>
  <c r="G51" i="31"/>
  <c r="G50" i="31" s="1"/>
  <c r="G51" i="32"/>
  <c r="G50" i="32" s="1"/>
  <c r="H56" i="5"/>
  <c r="I56" i="5"/>
  <c r="H56" i="6"/>
  <c r="I56" i="6"/>
  <c r="H56" i="7"/>
  <c r="I56" i="7"/>
  <c r="H56" i="8"/>
  <c r="I56" i="8"/>
  <c r="H56" i="9"/>
  <c r="I56" i="9"/>
  <c r="H56" i="10"/>
  <c r="I56" i="10"/>
  <c r="H56" i="11"/>
  <c r="I56" i="11"/>
  <c r="H56" i="12"/>
  <c r="I56" i="12"/>
  <c r="H56" i="13"/>
  <c r="I56" i="13"/>
  <c r="H56" i="14"/>
  <c r="I56" i="14"/>
  <c r="H56" i="15"/>
  <c r="I56" i="15"/>
  <c r="H56" i="16"/>
  <c r="I56" i="16"/>
  <c r="H56" i="17"/>
  <c r="I56" i="17"/>
  <c r="H56" i="18"/>
  <c r="I56" i="18"/>
  <c r="H56" i="19"/>
  <c r="I56" i="19"/>
  <c r="H56" i="20"/>
  <c r="I56" i="20"/>
  <c r="H56" i="21"/>
  <c r="I56" i="21"/>
  <c r="H56" i="22"/>
  <c r="I56" i="22"/>
  <c r="H56" i="23"/>
  <c r="I56" i="23"/>
  <c r="H56" i="24"/>
  <c r="I56" i="24"/>
  <c r="H56" i="25"/>
  <c r="I56" i="25"/>
  <c r="H56" i="26"/>
  <c r="I56" i="26"/>
  <c r="H56" i="27"/>
  <c r="I56" i="27"/>
  <c r="H56" i="28"/>
  <c r="I56" i="28"/>
  <c r="H56" i="29"/>
  <c r="I56" i="29"/>
  <c r="H56" i="30"/>
  <c r="I56" i="30"/>
  <c r="H56" i="31"/>
  <c r="I56" i="31"/>
  <c r="H56" i="32"/>
  <c r="I56" i="32"/>
  <c r="G56" i="5"/>
  <c r="G56" i="6"/>
  <c r="G56" i="7"/>
  <c r="G56" i="8"/>
  <c r="G56" i="9"/>
  <c r="G56" i="10"/>
  <c r="G56" i="11"/>
  <c r="G56" i="12"/>
  <c r="G56" i="13"/>
  <c r="G56" i="14"/>
  <c r="G56" i="15"/>
  <c r="G56" i="16"/>
  <c r="G56" i="17"/>
  <c r="G56" i="18"/>
  <c r="G56" i="19"/>
  <c r="G56" i="20"/>
  <c r="G56" i="21"/>
  <c r="G56" i="22"/>
  <c r="G56" i="23"/>
  <c r="G56" i="24"/>
  <c r="G56" i="25"/>
  <c r="G56" i="26"/>
  <c r="G56" i="27"/>
  <c r="G56" i="28"/>
  <c r="G56" i="29"/>
  <c r="G56" i="30"/>
  <c r="G56" i="31"/>
  <c r="G56" i="32"/>
  <c r="H58" i="5"/>
  <c r="I58" i="5"/>
  <c r="H58" i="6"/>
  <c r="I58" i="6"/>
  <c r="H58" i="7"/>
  <c r="I58" i="7"/>
  <c r="H58" i="8"/>
  <c r="I58" i="8"/>
  <c r="H58" i="9"/>
  <c r="I58" i="9"/>
  <c r="H58" i="10"/>
  <c r="I58" i="10"/>
  <c r="H58" i="11"/>
  <c r="I58" i="11"/>
  <c r="H58" i="12"/>
  <c r="I58" i="12"/>
  <c r="I58" i="13"/>
  <c r="H58" i="14"/>
  <c r="I58" i="14"/>
  <c r="H58" i="15"/>
  <c r="I58" i="15"/>
  <c r="H58" i="16"/>
  <c r="I58" i="16"/>
  <c r="H58" i="17"/>
  <c r="I58" i="17"/>
  <c r="H58" i="18"/>
  <c r="I58" i="18"/>
  <c r="H58" i="19"/>
  <c r="I58" i="19"/>
  <c r="H58" i="20"/>
  <c r="I58" i="20"/>
  <c r="H58" i="21"/>
  <c r="I58" i="21"/>
  <c r="H58" i="22"/>
  <c r="I58" i="22"/>
  <c r="H58" i="23"/>
  <c r="I58" i="23"/>
  <c r="H58" i="24"/>
  <c r="I58" i="24"/>
  <c r="H58" i="25"/>
  <c r="I58" i="25"/>
  <c r="H58" i="26"/>
  <c r="I58" i="26"/>
  <c r="H58" i="27"/>
  <c r="I58" i="27"/>
  <c r="H58" i="28"/>
  <c r="I58" i="28"/>
  <c r="H58" i="29"/>
  <c r="I58" i="29"/>
  <c r="H58" i="30"/>
  <c r="I58" i="30"/>
  <c r="H58" i="31"/>
  <c r="I58" i="31"/>
  <c r="H58" i="32"/>
  <c r="I58" i="32"/>
  <c r="G58" i="5"/>
  <c r="G58" i="6"/>
  <c r="G58" i="7"/>
  <c r="G58" i="8"/>
  <c r="G58" i="9"/>
  <c r="G58" i="10"/>
  <c r="G58" i="11"/>
  <c r="G58" i="12"/>
  <c r="G58" i="13"/>
  <c r="G58" i="14"/>
  <c r="G58" i="15"/>
  <c r="G58" i="16"/>
  <c r="G58" i="17"/>
  <c r="G58" i="18"/>
  <c r="G58" i="19"/>
  <c r="G58" i="20"/>
  <c r="G58" i="21"/>
  <c r="G58" i="22"/>
  <c r="G58" i="23"/>
  <c r="G58" i="24"/>
  <c r="G58" i="25"/>
  <c r="G58" i="26"/>
  <c r="G58" i="27"/>
  <c r="G58" i="28"/>
  <c r="G58" i="29"/>
  <c r="G58" i="30"/>
  <c r="G58" i="31"/>
  <c r="G58" i="32"/>
  <c r="H65" i="5"/>
  <c r="I65" i="5"/>
  <c r="H65" i="6"/>
  <c r="I65" i="6"/>
  <c r="H65" i="7"/>
  <c r="I65" i="7"/>
  <c r="H65" i="8"/>
  <c r="I65" i="8"/>
  <c r="H65" i="9"/>
  <c r="I65" i="9"/>
  <c r="H65" i="10"/>
  <c r="I65" i="10"/>
  <c r="H65" i="11"/>
  <c r="I65" i="11"/>
  <c r="H65" i="12"/>
  <c r="I65" i="12"/>
  <c r="H65" i="13"/>
  <c r="I65" i="13"/>
  <c r="H65" i="14"/>
  <c r="I65" i="14"/>
  <c r="H65" i="15"/>
  <c r="I65" i="15"/>
  <c r="H65" i="16"/>
  <c r="I65" i="16"/>
  <c r="H65" i="17"/>
  <c r="I65" i="17"/>
  <c r="H65" i="18"/>
  <c r="I65" i="18"/>
  <c r="H65" i="19"/>
  <c r="I65" i="19"/>
  <c r="H65" i="20"/>
  <c r="I65" i="20"/>
  <c r="H65" i="21"/>
  <c r="I65" i="21"/>
  <c r="H65" i="22"/>
  <c r="I65" i="22"/>
  <c r="H65" i="23"/>
  <c r="I65" i="23"/>
  <c r="H65" i="24"/>
  <c r="I65" i="24"/>
  <c r="H65" i="25"/>
  <c r="I65" i="25"/>
  <c r="H65" i="26"/>
  <c r="I65" i="26"/>
  <c r="H65" i="27"/>
  <c r="I65" i="27"/>
  <c r="H65" i="28"/>
  <c r="I65" i="28"/>
  <c r="H65" i="29"/>
  <c r="I65" i="29"/>
  <c r="H65" i="30"/>
  <c r="I65" i="30"/>
  <c r="H65" i="31"/>
  <c r="I65" i="31"/>
  <c r="H65" i="32"/>
  <c r="I65" i="32"/>
  <c r="G65" i="5"/>
  <c r="G65" i="6"/>
  <c r="G65" i="7"/>
  <c r="G65" i="8"/>
  <c r="G65" i="9"/>
  <c r="G65" i="10"/>
  <c r="G65" i="11"/>
  <c r="G65" i="12"/>
  <c r="G65" i="13"/>
  <c r="G65" i="14"/>
  <c r="G65" i="15"/>
  <c r="G65" i="16"/>
  <c r="G65" i="17"/>
  <c r="G65" i="18"/>
  <c r="G65" i="19"/>
  <c r="G65" i="20"/>
  <c r="G65" i="21"/>
  <c r="G65" i="22"/>
  <c r="G65" i="23"/>
  <c r="G65" i="24"/>
  <c r="G65" i="25"/>
  <c r="G65" i="26"/>
  <c r="G65" i="27"/>
  <c r="G65" i="28"/>
  <c r="G65" i="29"/>
  <c r="G65" i="30"/>
  <c r="G65" i="31"/>
  <c r="G65" i="32"/>
  <c r="H68" i="5"/>
  <c r="I68" i="5"/>
  <c r="H68" i="6"/>
  <c r="I68" i="6"/>
  <c r="H68" i="7"/>
  <c r="I68" i="7"/>
  <c r="H68" i="8"/>
  <c r="I68" i="8"/>
  <c r="H68" i="9"/>
  <c r="I68" i="9"/>
  <c r="H68" i="10"/>
  <c r="I68" i="10"/>
  <c r="H68" i="11"/>
  <c r="I68" i="11"/>
  <c r="H68" i="12"/>
  <c r="I68" i="12"/>
  <c r="H68" i="13"/>
  <c r="I68" i="13"/>
  <c r="H68" i="14"/>
  <c r="I68" i="14"/>
  <c r="H68" i="15"/>
  <c r="I68" i="15"/>
  <c r="H68" i="16"/>
  <c r="I68" i="16"/>
  <c r="H68" i="17"/>
  <c r="I68" i="17"/>
  <c r="H68" i="18"/>
  <c r="I68" i="18"/>
  <c r="H68" i="19"/>
  <c r="I68" i="19"/>
  <c r="H68" i="20"/>
  <c r="I68" i="20"/>
  <c r="H68" i="21"/>
  <c r="I68" i="21"/>
  <c r="H68" i="22"/>
  <c r="I68" i="22"/>
  <c r="H68" i="23"/>
  <c r="I68" i="23"/>
  <c r="H68" i="24"/>
  <c r="I68" i="24"/>
  <c r="H68" i="25"/>
  <c r="I68" i="25"/>
  <c r="H68" i="26"/>
  <c r="I68" i="26"/>
  <c r="H68" i="27"/>
  <c r="I68" i="27"/>
  <c r="H68" i="28"/>
  <c r="I68" i="28"/>
  <c r="H68" i="29"/>
  <c r="I68" i="29"/>
  <c r="H68" i="30"/>
  <c r="I68" i="30"/>
  <c r="H68" i="31"/>
  <c r="I68" i="31"/>
  <c r="H68" i="32"/>
  <c r="I68" i="32"/>
  <c r="G68" i="5"/>
  <c r="G68" i="6"/>
  <c r="G68" i="7"/>
  <c r="G68" i="8"/>
  <c r="G68" i="9"/>
  <c r="G68" i="10"/>
  <c r="G68" i="11"/>
  <c r="G68" i="12"/>
  <c r="G68" i="13"/>
  <c r="G68" i="14"/>
  <c r="G68" i="15"/>
  <c r="G68" i="16"/>
  <c r="G68" i="17"/>
  <c r="G68" i="18"/>
  <c r="G68" i="19"/>
  <c r="G68" i="20"/>
  <c r="G68" i="21"/>
  <c r="G68" i="22"/>
  <c r="G68" i="23"/>
  <c r="G68" i="24"/>
  <c r="G68" i="25"/>
  <c r="G68" i="26"/>
  <c r="G68" i="27"/>
  <c r="G68" i="28"/>
  <c r="G68" i="29"/>
  <c r="G68" i="30"/>
  <c r="G68" i="31"/>
  <c r="G68" i="32"/>
  <c r="H74" i="5"/>
  <c r="I74" i="5"/>
  <c r="H74" i="6"/>
  <c r="I74" i="6"/>
  <c r="H74" i="7"/>
  <c r="I74" i="7"/>
  <c r="H74" i="8"/>
  <c r="I74" i="8"/>
  <c r="H74" i="9"/>
  <c r="I74" i="9"/>
  <c r="H74" i="10"/>
  <c r="I74" i="10"/>
  <c r="H74" i="11"/>
  <c r="I74" i="11"/>
  <c r="H74" i="12"/>
  <c r="I74" i="12"/>
  <c r="H74" i="13"/>
  <c r="H55" i="13" s="1"/>
  <c r="I74" i="13"/>
  <c r="H74" i="14"/>
  <c r="I74" i="14"/>
  <c r="H74" i="15"/>
  <c r="I74" i="15"/>
  <c r="H74" i="16"/>
  <c r="I74" i="16"/>
  <c r="H74" i="17"/>
  <c r="I74" i="17"/>
  <c r="H74" i="18"/>
  <c r="I74" i="18"/>
  <c r="H74" i="19"/>
  <c r="I74" i="19"/>
  <c r="H74" i="20"/>
  <c r="I74" i="20"/>
  <c r="H74" i="21"/>
  <c r="I74" i="21"/>
  <c r="H74" i="22"/>
  <c r="I74" i="22"/>
  <c r="H74" i="23"/>
  <c r="I74" i="23"/>
  <c r="H74" i="24"/>
  <c r="I74" i="24"/>
  <c r="H74" i="25"/>
  <c r="I74" i="25"/>
  <c r="H74" i="26"/>
  <c r="I74" i="26"/>
  <c r="H74" i="27"/>
  <c r="I74" i="27"/>
  <c r="H74" i="28"/>
  <c r="I74" i="28"/>
  <c r="H74" i="29"/>
  <c r="I74" i="29"/>
  <c r="H74" i="30"/>
  <c r="I74" i="30"/>
  <c r="H74" i="31"/>
  <c r="I74" i="31"/>
  <c r="H74" i="32"/>
  <c r="I74" i="32"/>
  <c r="G74" i="5"/>
  <c r="G74" i="6"/>
  <c r="G74" i="7"/>
  <c r="G74" i="8"/>
  <c r="G74" i="9"/>
  <c r="G74" i="10"/>
  <c r="G74" i="11"/>
  <c r="G74" i="12"/>
  <c r="G74" i="13"/>
  <c r="G74" i="14"/>
  <c r="G74" i="15"/>
  <c r="G74" i="16"/>
  <c r="G74" i="17"/>
  <c r="G74" i="18"/>
  <c r="G74" i="19"/>
  <c r="G74" i="20"/>
  <c r="G74" i="21"/>
  <c r="G74" i="22"/>
  <c r="G74" i="23"/>
  <c r="G74" i="24"/>
  <c r="G74" i="25"/>
  <c r="G74" i="26"/>
  <c r="G74" i="27"/>
  <c r="G74" i="28"/>
  <c r="G74" i="29"/>
  <c r="G74" i="30"/>
  <c r="G74" i="31"/>
  <c r="G74" i="32"/>
  <c r="H86" i="5"/>
  <c r="I86" i="5"/>
  <c r="H86" i="6"/>
  <c r="I86" i="6"/>
  <c r="H86" i="7"/>
  <c r="I86" i="7"/>
  <c r="H86" i="8"/>
  <c r="I86" i="8"/>
  <c r="H86" i="9"/>
  <c r="I86" i="9"/>
  <c r="H86" i="10"/>
  <c r="I86" i="10"/>
  <c r="H86" i="11"/>
  <c r="I86" i="11"/>
  <c r="H86" i="12"/>
  <c r="I86" i="12"/>
  <c r="H86" i="13"/>
  <c r="I86" i="13"/>
  <c r="H86" i="14"/>
  <c r="I86" i="14"/>
  <c r="H86" i="15"/>
  <c r="I86" i="15"/>
  <c r="H86" i="16"/>
  <c r="I86" i="16"/>
  <c r="H86" i="17"/>
  <c r="I86" i="17"/>
  <c r="H86" i="18"/>
  <c r="I86" i="18"/>
  <c r="H86" i="19"/>
  <c r="I86" i="19"/>
  <c r="H86" i="20"/>
  <c r="I86" i="20"/>
  <c r="H86" i="21"/>
  <c r="I86" i="21"/>
  <c r="H86" i="22"/>
  <c r="I86" i="22"/>
  <c r="H86" i="23"/>
  <c r="I86" i="23"/>
  <c r="H86" i="24"/>
  <c r="I86" i="24"/>
  <c r="H86" i="25"/>
  <c r="I86" i="25"/>
  <c r="H86" i="26"/>
  <c r="I86" i="26"/>
  <c r="H86" i="27"/>
  <c r="I86" i="27"/>
  <c r="H86" i="28"/>
  <c r="I86" i="28"/>
  <c r="H86" i="29"/>
  <c r="I86" i="29"/>
  <c r="H86" i="30"/>
  <c r="I86" i="30"/>
  <c r="H86" i="31"/>
  <c r="I86" i="31"/>
  <c r="H86" i="32"/>
  <c r="I86" i="32"/>
  <c r="G86" i="5"/>
  <c r="G86" i="6"/>
  <c r="G86" i="7"/>
  <c r="G86" i="8"/>
  <c r="G86" i="9"/>
  <c r="G86" i="10"/>
  <c r="G55" i="10" s="1"/>
  <c r="G86" i="11"/>
  <c r="G86" i="12"/>
  <c r="G86" i="13"/>
  <c r="G86" i="14"/>
  <c r="G86" i="15"/>
  <c r="G86" i="16"/>
  <c r="G86" i="17"/>
  <c r="G86" i="18"/>
  <c r="G86" i="19"/>
  <c r="G86" i="20"/>
  <c r="G86" i="21"/>
  <c r="G86" i="22"/>
  <c r="G86" i="23"/>
  <c r="G86" i="24"/>
  <c r="G86" i="25"/>
  <c r="G86" i="26"/>
  <c r="G86" i="27"/>
  <c r="G86" i="28"/>
  <c r="G86" i="29"/>
  <c r="G86" i="30"/>
  <c r="G86" i="31"/>
  <c r="G86" i="32"/>
  <c r="H93" i="5"/>
  <c r="I93" i="5"/>
  <c r="H93" i="6"/>
  <c r="I93" i="6"/>
  <c r="H93" i="7"/>
  <c r="I93" i="7"/>
  <c r="I55" i="7" s="1"/>
  <c r="H93" i="8"/>
  <c r="I93" i="8"/>
  <c r="H93" i="9"/>
  <c r="I93" i="9"/>
  <c r="H93" i="10"/>
  <c r="I93" i="10"/>
  <c r="I55" i="10" s="1"/>
  <c r="H93" i="11"/>
  <c r="I93" i="11"/>
  <c r="I55" i="11" s="1"/>
  <c r="H93" i="12"/>
  <c r="I93" i="12"/>
  <c r="H93" i="13"/>
  <c r="I93" i="13"/>
  <c r="H93" i="14"/>
  <c r="I93" i="14"/>
  <c r="H93" i="15"/>
  <c r="I93" i="15"/>
  <c r="H93" i="16"/>
  <c r="I93" i="16"/>
  <c r="H93" i="17"/>
  <c r="I93" i="17"/>
  <c r="H93" i="18"/>
  <c r="I93" i="18"/>
  <c r="H93" i="19"/>
  <c r="I93" i="19"/>
  <c r="H93" i="20"/>
  <c r="I93" i="20"/>
  <c r="H93" i="21"/>
  <c r="I93" i="21"/>
  <c r="H93" i="22"/>
  <c r="I93" i="22"/>
  <c r="H93" i="23"/>
  <c r="I93" i="23"/>
  <c r="H93" i="24"/>
  <c r="I93" i="24"/>
  <c r="H93" i="25"/>
  <c r="I93" i="25"/>
  <c r="I55" i="25" s="1"/>
  <c r="H93" i="26"/>
  <c r="I93" i="26"/>
  <c r="H93" i="27"/>
  <c r="I93" i="27"/>
  <c r="I55" i="27" s="1"/>
  <c r="H93" i="28"/>
  <c r="I93" i="28"/>
  <c r="H93" i="29"/>
  <c r="I93" i="29"/>
  <c r="I55" i="29" s="1"/>
  <c r="H93" i="30"/>
  <c r="I93" i="30"/>
  <c r="H93" i="31"/>
  <c r="I93" i="31"/>
  <c r="H93" i="32"/>
  <c r="I93" i="32"/>
  <c r="G93" i="5"/>
  <c r="G93" i="6"/>
  <c r="G55" i="6" s="1"/>
  <c r="G93" i="7"/>
  <c r="G93" i="8"/>
  <c r="G93" i="9"/>
  <c r="G93" i="10"/>
  <c r="G93" i="11"/>
  <c r="G93" i="12"/>
  <c r="G93" i="13"/>
  <c r="G93" i="14"/>
  <c r="G93" i="15"/>
  <c r="G93" i="16"/>
  <c r="G93" i="17"/>
  <c r="G93" i="18"/>
  <c r="G93" i="19"/>
  <c r="G93" i="20"/>
  <c r="G93" i="21"/>
  <c r="G93" i="22"/>
  <c r="G93" i="23"/>
  <c r="G93" i="24"/>
  <c r="G55" i="24" s="1"/>
  <c r="G93" i="25"/>
  <c r="G93" i="26"/>
  <c r="G55" i="26" s="1"/>
  <c r="G93" i="27"/>
  <c r="G93" i="28"/>
  <c r="G93" i="29"/>
  <c r="G93" i="30"/>
  <c r="G93" i="31"/>
  <c r="G93" i="32"/>
  <c r="I102" i="5"/>
  <c r="G102" i="5"/>
  <c r="I102" i="6"/>
  <c r="H102" i="6"/>
  <c r="G102" i="6"/>
  <c r="I102" i="7"/>
  <c r="H102" i="7"/>
  <c r="G102" i="7"/>
  <c r="I102" i="8"/>
  <c r="H102" i="8"/>
  <c r="G102" i="8"/>
  <c r="I102" i="9"/>
  <c r="H102" i="9"/>
  <c r="G102" i="9"/>
  <c r="I102" i="10"/>
  <c r="H102" i="10"/>
  <c r="G102" i="10"/>
  <c r="I102" i="11"/>
  <c r="H102" i="11"/>
  <c r="G102" i="11"/>
  <c r="I102" i="12"/>
  <c r="H102" i="12"/>
  <c r="G102" i="12"/>
  <c r="I102" i="13"/>
  <c r="H102" i="13"/>
  <c r="G102" i="13"/>
  <c r="I102" i="14"/>
  <c r="H102" i="14"/>
  <c r="G102" i="14"/>
  <c r="I102" i="15"/>
  <c r="H102" i="15"/>
  <c r="G102" i="15"/>
  <c r="I102" i="16"/>
  <c r="H102" i="16"/>
  <c r="G102" i="16"/>
  <c r="I102" i="17"/>
  <c r="H102" i="17"/>
  <c r="G102" i="17"/>
  <c r="I102" i="18"/>
  <c r="H102" i="18"/>
  <c r="G102" i="18"/>
  <c r="I102" i="19"/>
  <c r="H102" i="19"/>
  <c r="G102" i="19"/>
  <c r="I102" i="20"/>
  <c r="H102" i="20"/>
  <c r="G102" i="20"/>
  <c r="I102" i="21"/>
  <c r="H102" i="21"/>
  <c r="G102" i="21"/>
  <c r="I102" i="22"/>
  <c r="H102" i="22"/>
  <c r="G102" i="22"/>
  <c r="I102" i="23"/>
  <c r="H102" i="23"/>
  <c r="G102" i="23"/>
  <c r="I102" i="24"/>
  <c r="H102" i="24"/>
  <c r="G102" i="24"/>
  <c r="I102" i="25"/>
  <c r="H102" i="25"/>
  <c r="G102" i="25"/>
  <c r="I102" i="26"/>
  <c r="H102" i="26"/>
  <c r="G102" i="26"/>
  <c r="I102" i="27"/>
  <c r="H102" i="27"/>
  <c r="G102" i="27"/>
  <c r="I102" i="28"/>
  <c r="H102" i="28"/>
  <c r="G102" i="28"/>
  <c r="I102" i="29"/>
  <c r="H102" i="29"/>
  <c r="G102" i="29"/>
  <c r="I102" i="30"/>
  <c r="H102" i="30"/>
  <c r="G102" i="30"/>
  <c r="I102" i="31"/>
  <c r="H102" i="31"/>
  <c r="G102" i="31"/>
  <c r="I102" i="32"/>
  <c r="H102" i="32"/>
  <c r="G102" i="32"/>
  <c r="I104" i="5"/>
  <c r="H104" i="5"/>
  <c r="G104" i="5"/>
  <c r="I104" i="6"/>
  <c r="H104" i="6"/>
  <c r="G104" i="6"/>
  <c r="I104" i="7"/>
  <c r="H104" i="7"/>
  <c r="G104" i="7"/>
  <c r="I104" i="8"/>
  <c r="H104" i="8"/>
  <c r="G104" i="8"/>
  <c r="I104" i="9"/>
  <c r="H104" i="9"/>
  <c r="G104" i="9"/>
  <c r="I104" i="10"/>
  <c r="H104" i="10"/>
  <c r="G104" i="10"/>
  <c r="I104" i="11"/>
  <c r="H104" i="11"/>
  <c r="G104" i="11"/>
  <c r="I104" i="12"/>
  <c r="H104" i="12"/>
  <c r="G104" i="12"/>
  <c r="I104" i="13"/>
  <c r="H104" i="13"/>
  <c r="G104" i="13"/>
  <c r="I104" i="14"/>
  <c r="H104" i="14"/>
  <c r="G104" i="14"/>
  <c r="I104" i="15"/>
  <c r="H104" i="15"/>
  <c r="G104" i="15"/>
  <c r="I104" i="16"/>
  <c r="H104" i="16"/>
  <c r="G104" i="16"/>
  <c r="I104" i="17"/>
  <c r="H104" i="17"/>
  <c r="G104" i="17"/>
  <c r="I104" i="18"/>
  <c r="H104" i="18"/>
  <c r="G104" i="18"/>
  <c r="I104" i="19"/>
  <c r="H104" i="19"/>
  <c r="G104" i="19"/>
  <c r="I104" i="20"/>
  <c r="H104" i="20"/>
  <c r="G104" i="20"/>
  <c r="I104" i="21"/>
  <c r="H104" i="21"/>
  <c r="G104" i="21"/>
  <c r="I104" i="22"/>
  <c r="H104" i="22"/>
  <c r="G104" i="22"/>
  <c r="I104" i="23"/>
  <c r="H104" i="23"/>
  <c r="G104" i="23"/>
  <c r="I104" i="24"/>
  <c r="H104" i="24"/>
  <c r="G104" i="24"/>
  <c r="I104" i="25"/>
  <c r="H104" i="25"/>
  <c r="G104" i="25"/>
  <c r="I104" i="26"/>
  <c r="H104" i="26"/>
  <c r="G104" i="26"/>
  <c r="I104" i="27"/>
  <c r="H104" i="27"/>
  <c r="G104" i="27"/>
  <c r="I104" i="28"/>
  <c r="H104" i="28"/>
  <c r="G104" i="28"/>
  <c r="I104" i="29"/>
  <c r="H104" i="29"/>
  <c r="G104" i="29"/>
  <c r="I104" i="30"/>
  <c r="H104" i="30"/>
  <c r="G104" i="30"/>
  <c r="I104" i="31"/>
  <c r="H104" i="31"/>
  <c r="G104" i="31"/>
  <c r="I104" i="32"/>
  <c r="H104" i="32"/>
  <c r="G104" i="32"/>
  <c r="I106" i="5"/>
  <c r="H106" i="5"/>
  <c r="G106" i="5"/>
  <c r="I106" i="6"/>
  <c r="H106" i="6"/>
  <c r="G106" i="6"/>
  <c r="I106" i="7"/>
  <c r="H106" i="7"/>
  <c r="G106" i="7"/>
  <c r="I106" i="8"/>
  <c r="H106" i="8"/>
  <c r="G106" i="8"/>
  <c r="I106" i="9"/>
  <c r="H106" i="9"/>
  <c r="G106" i="9"/>
  <c r="I106" i="10"/>
  <c r="H106" i="10"/>
  <c r="G106" i="10"/>
  <c r="I106" i="11"/>
  <c r="H106" i="11"/>
  <c r="G106" i="11"/>
  <c r="I106" i="12"/>
  <c r="H106" i="12"/>
  <c r="G106" i="12"/>
  <c r="I106" i="13"/>
  <c r="H106" i="13"/>
  <c r="G106" i="13"/>
  <c r="I106" i="14"/>
  <c r="H106" i="14"/>
  <c r="G106" i="14"/>
  <c r="I106" i="15"/>
  <c r="H106" i="15"/>
  <c r="G106" i="15"/>
  <c r="I106" i="16"/>
  <c r="H106" i="16"/>
  <c r="G106" i="16"/>
  <c r="I106" i="17"/>
  <c r="H106" i="17"/>
  <c r="G106" i="17"/>
  <c r="I106" i="18"/>
  <c r="H106" i="18"/>
  <c r="G106" i="18"/>
  <c r="I106" i="19"/>
  <c r="H106" i="19"/>
  <c r="G106" i="19"/>
  <c r="I106" i="20"/>
  <c r="H106" i="20"/>
  <c r="G106" i="20"/>
  <c r="I106" i="21"/>
  <c r="H106" i="21"/>
  <c r="G106" i="21"/>
  <c r="I106" i="22"/>
  <c r="H106" i="22"/>
  <c r="G106" i="22"/>
  <c r="I106" i="23"/>
  <c r="H106" i="23"/>
  <c r="G106" i="23"/>
  <c r="I106" i="24"/>
  <c r="H106" i="24"/>
  <c r="G106" i="24"/>
  <c r="I106" i="25"/>
  <c r="H106" i="25"/>
  <c r="G106" i="25"/>
  <c r="I106" i="26"/>
  <c r="H106" i="26"/>
  <c r="G106" i="26"/>
  <c r="I106" i="27"/>
  <c r="H106" i="27"/>
  <c r="G106" i="27"/>
  <c r="I106" i="28"/>
  <c r="H106" i="28"/>
  <c r="G106" i="28"/>
  <c r="I106" i="29"/>
  <c r="H106" i="29"/>
  <c r="G106" i="29"/>
  <c r="I106" i="30"/>
  <c r="H106" i="30"/>
  <c r="G106" i="30"/>
  <c r="I106" i="31"/>
  <c r="H106" i="31"/>
  <c r="G106" i="31"/>
  <c r="I106" i="32"/>
  <c r="H106" i="32"/>
  <c r="G106" i="32"/>
  <c r="H106" i="2"/>
  <c r="I109" i="5"/>
  <c r="H109" i="5"/>
  <c r="H108" i="5" s="1"/>
  <c r="G109" i="5"/>
  <c r="I109" i="6"/>
  <c r="H109" i="6"/>
  <c r="G109" i="6"/>
  <c r="I109" i="7"/>
  <c r="H109" i="7"/>
  <c r="G109" i="7"/>
  <c r="I109" i="8"/>
  <c r="H109" i="8"/>
  <c r="G109" i="8"/>
  <c r="I109" i="9"/>
  <c r="H109" i="9"/>
  <c r="H108" i="9" s="1"/>
  <c r="G109" i="9"/>
  <c r="I109" i="10"/>
  <c r="H109" i="10"/>
  <c r="G109" i="10"/>
  <c r="I109" i="11"/>
  <c r="H109" i="11"/>
  <c r="G109" i="11"/>
  <c r="I109" i="12"/>
  <c r="H109" i="12"/>
  <c r="G109" i="12"/>
  <c r="I109" i="13"/>
  <c r="H109" i="13"/>
  <c r="G109" i="13"/>
  <c r="I109" i="14"/>
  <c r="H109" i="14"/>
  <c r="H108" i="14" s="1"/>
  <c r="G109" i="14"/>
  <c r="I109" i="15"/>
  <c r="H109" i="15"/>
  <c r="G109" i="15"/>
  <c r="I109" i="16"/>
  <c r="H109" i="16"/>
  <c r="G109" i="16"/>
  <c r="I109" i="17"/>
  <c r="I108" i="17" s="1"/>
  <c r="H109" i="17"/>
  <c r="H108" i="17" s="1"/>
  <c r="G109" i="17"/>
  <c r="I109" i="18"/>
  <c r="H109" i="18"/>
  <c r="G109" i="18"/>
  <c r="I109" i="19"/>
  <c r="H109" i="19"/>
  <c r="G109" i="19"/>
  <c r="I109" i="20"/>
  <c r="H109" i="20"/>
  <c r="G109" i="20"/>
  <c r="I109" i="21"/>
  <c r="I108" i="21" s="1"/>
  <c r="H109" i="21"/>
  <c r="H108" i="21" s="1"/>
  <c r="G109" i="21"/>
  <c r="G108" i="21"/>
  <c r="I109" i="22"/>
  <c r="H109" i="22"/>
  <c r="G109" i="22"/>
  <c r="I109" i="23"/>
  <c r="I108" i="23" s="1"/>
  <c r="H109" i="23"/>
  <c r="H108" i="23" s="1"/>
  <c r="G109" i="23"/>
  <c r="I109" i="24"/>
  <c r="I108" i="24" s="1"/>
  <c r="H109" i="24"/>
  <c r="G109" i="24"/>
  <c r="I109" i="25"/>
  <c r="H109" i="25"/>
  <c r="G109" i="25"/>
  <c r="I109" i="26"/>
  <c r="H109" i="26"/>
  <c r="G109" i="26"/>
  <c r="I109" i="27"/>
  <c r="I108" i="27" s="1"/>
  <c r="H109" i="27"/>
  <c r="G109" i="27"/>
  <c r="I109" i="28"/>
  <c r="H109" i="28"/>
  <c r="G109" i="28"/>
  <c r="I109" i="29"/>
  <c r="H109" i="29"/>
  <c r="G109" i="29"/>
  <c r="G108" i="29" s="1"/>
  <c r="I109" i="30"/>
  <c r="H109" i="30"/>
  <c r="H108" i="30" s="1"/>
  <c r="G109" i="30"/>
  <c r="I109" i="31"/>
  <c r="H109" i="31"/>
  <c r="G109" i="31"/>
  <c r="I109" i="32"/>
  <c r="H109" i="32"/>
  <c r="G109" i="32"/>
  <c r="H111" i="5"/>
  <c r="I111" i="5"/>
  <c r="H111" i="6"/>
  <c r="I111" i="6"/>
  <c r="H111" i="7"/>
  <c r="I111" i="7"/>
  <c r="H111" i="8"/>
  <c r="H108" i="8" s="1"/>
  <c r="I111" i="8"/>
  <c r="H111" i="9"/>
  <c r="I111" i="9"/>
  <c r="H111" i="10"/>
  <c r="H108" i="10" s="1"/>
  <c r="I111" i="10"/>
  <c r="H111" i="11"/>
  <c r="I111" i="11"/>
  <c r="I108" i="11" s="1"/>
  <c r="H111" i="12"/>
  <c r="H108" i="12" s="1"/>
  <c r="I111" i="12"/>
  <c r="H111" i="13"/>
  <c r="I111" i="13"/>
  <c r="H111" i="14"/>
  <c r="I111" i="14"/>
  <c r="H111" i="15"/>
  <c r="I111" i="15"/>
  <c r="H111" i="16"/>
  <c r="H108" i="16" s="1"/>
  <c r="I111" i="16"/>
  <c r="I108" i="16"/>
  <c r="H111" i="17"/>
  <c r="I111" i="17"/>
  <c r="H111" i="18"/>
  <c r="I111" i="18"/>
  <c r="I108" i="18" s="1"/>
  <c r="H111" i="19"/>
  <c r="I111" i="19"/>
  <c r="H111" i="20"/>
  <c r="H108" i="20" s="1"/>
  <c r="I111" i="20"/>
  <c r="H111" i="21"/>
  <c r="I111" i="21"/>
  <c r="H111" i="22"/>
  <c r="I111" i="22"/>
  <c r="I108" i="22" s="1"/>
  <c r="H111" i="23"/>
  <c r="I111" i="23"/>
  <c r="H111" i="24"/>
  <c r="H108" i="24" s="1"/>
  <c r="I111" i="24"/>
  <c r="H111" i="25"/>
  <c r="I111" i="25"/>
  <c r="I108" i="25" s="1"/>
  <c r="H111" i="26"/>
  <c r="H108" i="26" s="1"/>
  <c r="I111" i="26"/>
  <c r="I108" i="26" s="1"/>
  <c r="H111" i="27"/>
  <c r="H108" i="27"/>
  <c r="I111" i="27"/>
  <c r="H111" i="28"/>
  <c r="I111" i="28"/>
  <c r="H111" i="29"/>
  <c r="I111" i="29"/>
  <c r="I108" i="29" s="1"/>
  <c r="H111" i="30"/>
  <c r="I111" i="30"/>
  <c r="H111" i="31"/>
  <c r="I111" i="31"/>
  <c r="I108" i="31" s="1"/>
  <c r="H111" i="32"/>
  <c r="I111" i="32"/>
  <c r="G111" i="5"/>
  <c r="G111" i="6"/>
  <c r="G111" i="7"/>
  <c r="G108" i="7" s="1"/>
  <c r="G111" i="8"/>
  <c r="G108" i="8" s="1"/>
  <c r="G111" i="9"/>
  <c r="G108" i="9"/>
  <c r="G111" i="10"/>
  <c r="G108" i="10" s="1"/>
  <c r="G111" i="11"/>
  <c r="G111" i="12"/>
  <c r="G108" i="12" s="1"/>
  <c r="G111" i="13"/>
  <c r="G108" i="13"/>
  <c r="G111" i="14"/>
  <c r="G108" i="14"/>
  <c r="G111" i="15"/>
  <c r="G108" i="15"/>
  <c r="G111" i="16"/>
  <c r="G111" i="17"/>
  <c r="G111" i="18"/>
  <c r="G108" i="18"/>
  <c r="G111" i="19"/>
  <c r="G111" i="20"/>
  <c r="G111" i="21"/>
  <c r="G111" i="22"/>
  <c r="G108" i="22" s="1"/>
  <c r="G111" i="23"/>
  <c r="G111" i="24"/>
  <c r="G111" i="25"/>
  <c r="G111" i="26"/>
  <c r="G111" i="27"/>
  <c r="G111" i="28"/>
  <c r="G111" i="29"/>
  <c r="G111" i="30"/>
  <c r="G111" i="31"/>
  <c r="G111" i="32"/>
  <c r="I114" i="5"/>
  <c r="I113" i="5"/>
  <c r="H114" i="5"/>
  <c r="H113" i="5"/>
  <c r="G114" i="5"/>
  <c r="G113" i="5"/>
  <c r="I114" i="6"/>
  <c r="I113" i="6"/>
  <c r="H114" i="6"/>
  <c r="H113" i="6"/>
  <c r="G114" i="6"/>
  <c r="G113" i="6"/>
  <c r="I114" i="7"/>
  <c r="I113" i="7"/>
  <c r="H114" i="7"/>
  <c r="H113" i="7"/>
  <c r="G114" i="7"/>
  <c r="G113" i="7"/>
  <c r="I114" i="8"/>
  <c r="I113" i="8"/>
  <c r="H114" i="8"/>
  <c r="H113" i="8"/>
  <c r="G114" i="8"/>
  <c r="G113" i="8"/>
  <c r="I114" i="9"/>
  <c r="I113" i="9"/>
  <c r="H114" i="9"/>
  <c r="H113" i="9"/>
  <c r="G114" i="9"/>
  <c r="G113" i="9"/>
  <c r="I114" i="10"/>
  <c r="I113" i="10"/>
  <c r="H114" i="10"/>
  <c r="H113" i="10"/>
  <c r="G114" i="10"/>
  <c r="G113" i="10"/>
  <c r="I114" i="11"/>
  <c r="I113" i="11"/>
  <c r="H114" i="11"/>
  <c r="H113" i="11"/>
  <c r="G114" i="11"/>
  <c r="G113" i="11"/>
  <c r="I114" i="12"/>
  <c r="I113" i="12"/>
  <c r="H114" i="12"/>
  <c r="H113" i="12"/>
  <c r="G114" i="12"/>
  <c r="G113" i="12"/>
  <c r="I114" i="13"/>
  <c r="I113" i="13" s="1"/>
  <c r="H114" i="13"/>
  <c r="H113" i="13"/>
  <c r="G114" i="13"/>
  <c r="G113" i="13"/>
  <c r="I114" i="14"/>
  <c r="I113" i="14"/>
  <c r="H114" i="14"/>
  <c r="H113" i="14"/>
  <c r="G114" i="14"/>
  <c r="G113" i="14"/>
  <c r="I114" i="15"/>
  <c r="I113" i="15"/>
  <c r="H114" i="15"/>
  <c r="H113" i="15"/>
  <c r="G114" i="15"/>
  <c r="G113" i="15"/>
  <c r="I114" i="16"/>
  <c r="I113" i="16"/>
  <c r="H114" i="16"/>
  <c r="H113" i="16"/>
  <c r="G114" i="16"/>
  <c r="G113" i="16"/>
  <c r="I114" i="17"/>
  <c r="I113" i="17"/>
  <c r="H114" i="17"/>
  <c r="H113" i="17"/>
  <c r="G114" i="17"/>
  <c r="G113" i="17"/>
  <c r="I114" i="18"/>
  <c r="I113" i="18"/>
  <c r="H114" i="18"/>
  <c r="H113" i="18"/>
  <c r="G114" i="18"/>
  <c r="G113" i="18"/>
  <c r="I114" i="19"/>
  <c r="I113" i="19" s="1"/>
  <c r="H114" i="19"/>
  <c r="H113" i="19"/>
  <c r="G114" i="19"/>
  <c r="G113" i="19"/>
  <c r="I114" i="20"/>
  <c r="I113" i="20"/>
  <c r="H114" i="20"/>
  <c r="H113" i="20"/>
  <c r="G114" i="20"/>
  <c r="G113" i="20"/>
  <c r="I114" i="21"/>
  <c r="I113" i="21"/>
  <c r="H114" i="21"/>
  <c r="H113" i="21"/>
  <c r="G114" i="21"/>
  <c r="G113" i="21"/>
  <c r="I114" i="22"/>
  <c r="I113" i="22"/>
  <c r="H114" i="22"/>
  <c r="H113" i="22"/>
  <c r="G114" i="22"/>
  <c r="G113" i="22"/>
  <c r="I114" i="23"/>
  <c r="I113" i="23"/>
  <c r="H114" i="23"/>
  <c r="H113" i="23"/>
  <c r="G114" i="23"/>
  <c r="G113" i="23"/>
  <c r="I114" i="24"/>
  <c r="I113" i="24"/>
  <c r="H114" i="24"/>
  <c r="H113" i="24"/>
  <c r="G114" i="24"/>
  <c r="G113" i="24"/>
  <c r="I114" i="25"/>
  <c r="I113" i="25"/>
  <c r="H114" i="25"/>
  <c r="H113" i="25"/>
  <c r="G114" i="25"/>
  <c r="G113" i="25"/>
  <c r="I114" i="26"/>
  <c r="I113" i="26"/>
  <c r="H114" i="26"/>
  <c r="H113" i="26"/>
  <c r="G114" i="26"/>
  <c r="G113" i="26"/>
  <c r="I114" i="27"/>
  <c r="I113" i="27"/>
  <c r="H114" i="27"/>
  <c r="H113" i="27"/>
  <c r="G114" i="27"/>
  <c r="G113" i="27"/>
  <c r="I114" i="28"/>
  <c r="I113" i="28"/>
  <c r="H114" i="28"/>
  <c r="H113" i="28"/>
  <c r="G114" i="28"/>
  <c r="G113" i="28"/>
  <c r="I114" i="29"/>
  <c r="I113" i="29"/>
  <c r="H114" i="29"/>
  <c r="H113" i="29"/>
  <c r="G114" i="29"/>
  <c r="G113" i="29"/>
  <c r="I114" i="30"/>
  <c r="I113" i="30"/>
  <c r="H114" i="30"/>
  <c r="H113" i="30"/>
  <c r="G114" i="30"/>
  <c r="G113" i="30"/>
  <c r="I114" i="31"/>
  <c r="I113" i="31"/>
  <c r="H114" i="31"/>
  <c r="H113" i="31"/>
  <c r="G114" i="31"/>
  <c r="G113" i="31"/>
  <c r="I114" i="32"/>
  <c r="I113" i="32"/>
  <c r="H114" i="32"/>
  <c r="H113" i="32"/>
  <c r="G114" i="32"/>
  <c r="G113" i="32"/>
  <c r="I116" i="5"/>
  <c r="H116" i="5"/>
  <c r="G116" i="5"/>
  <c r="I116" i="6"/>
  <c r="H116" i="6"/>
  <c r="G116" i="6"/>
  <c r="I116" i="7"/>
  <c r="H116" i="7"/>
  <c r="G116" i="7"/>
  <c r="I116" i="8"/>
  <c r="H116" i="8"/>
  <c r="G116" i="8"/>
  <c r="I116" i="9"/>
  <c r="H116" i="9"/>
  <c r="G116" i="9"/>
  <c r="I116" i="10"/>
  <c r="H116" i="10"/>
  <c r="G116" i="10"/>
  <c r="I116" i="11"/>
  <c r="H116" i="11"/>
  <c r="G116" i="11"/>
  <c r="I116" i="12"/>
  <c r="H116" i="12"/>
  <c r="G116" i="12"/>
  <c r="I116" i="13"/>
  <c r="H116" i="13"/>
  <c r="G116" i="13"/>
  <c r="I116" i="14"/>
  <c r="H116" i="14"/>
  <c r="G116" i="14"/>
  <c r="I116" i="15"/>
  <c r="H116" i="15"/>
  <c r="G116" i="15"/>
  <c r="I116" i="16"/>
  <c r="H116" i="16"/>
  <c r="G116" i="16"/>
  <c r="I116" i="17"/>
  <c r="H116" i="17"/>
  <c r="G116" i="17"/>
  <c r="I116" i="18"/>
  <c r="H116" i="18"/>
  <c r="G116" i="18"/>
  <c r="I116" i="19"/>
  <c r="H116" i="19"/>
  <c r="G116" i="19"/>
  <c r="I116" i="20"/>
  <c r="H116" i="20"/>
  <c r="G116" i="20"/>
  <c r="I116" i="21"/>
  <c r="H116" i="21"/>
  <c r="G116" i="21"/>
  <c r="I116" i="22"/>
  <c r="H116" i="22"/>
  <c r="G116" i="22"/>
  <c r="I116" i="23"/>
  <c r="H116" i="23"/>
  <c r="G116" i="23"/>
  <c r="I116" i="24"/>
  <c r="H116" i="24"/>
  <c r="G116" i="24"/>
  <c r="I116" i="25"/>
  <c r="H116" i="25"/>
  <c r="G116" i="25"/>
  <c r="I116" i="26"/>
  <c r="H116" i="26"/>
  <c r="G116" i="26"/>
  <c r="I116" i="27"/>
  <c r="H116" i="27"/>
  <c r="G116" i="27"/>
  <c r="I116" i="28"/>
  <c r="H116" i="28"/>
  <c r="G116" i="28"/>
  <c r="I116" i="29"/>
  <c r="H116" i="29"/>
  <c r="G116" i="29"/>
  <c r="I116" i="30"/>
  <c r="H116" i="30"/>
  <c r="G116" i="30"/>
  <c r="I116" i="31"/>
  <c r="H116" i="31"/>
  <c r="G116" i="31"/>
  <c r="I116" i="32"/>
  <c r="H116" i="32"/>
  <c r="G116" i="32"/>
  <c r="I116" i="2"/>
  <c r="H118" i="5"/>
  <c r="I118" i="5"/>
  <c r="H118" i="6"/>
  <c r="I118" i="6"/>
  <c r="H118" i="7"/>
  <c r="I118" i="7"/>
  <c r="H118" i="8"/>
  <c r="I118" i="8"/>
  <c r="H118" i="9"/>
  <c r="I118" i="9"/>
  <c r="H118" i="10"/>
  <c r="I118" i="10"/>
  <c r="H118" i="11"/>
  <c r="I118" i="11"/>
  <c r="H118" i="12"/>
  <c r="I118" i="12"/>
  <c r="H118" i="13"/>
  <c r="I118" i="13"/>
  <c r="H118" i="14"/>
  <c r="I118" i="14"/>
  <c r="H118" i="15"/>
  <c r="I118" i="15"/>
  <c r="H118" i="16"/>
  <c r="I118" i="16"/>
  <c r="H118" i="17"/>
  <c r="I118" i="17"/>
  <c r="H118" i="18"/>
  <c r="I118" i="18"/>
  <c r="H118" i="19"/>
  <c r="I118" i="19"/>
  <c r="H118" i="20"/>
  <c r="I118" i="20"/>
  <c r="H118" i="21"/>
  <c r="I118" i="21"/>
  <c r="H118" i="22"/>
  <c r="I118" i="22"/>
  <c r="H118" i="23"/>
  <c r="I118" i="23"/>
  <c r="H118" i="24"/>
  <c r="I118" i="24"/>
  <c r="H118" i="25"/>
  <c r="I118" i="25"/>
  <c r="H118" i="26"/>
  <c r="I118" i="26"/>
  <c r="H118" i="27"/>
  <c r="I118" i="27"/>
  <c r="H118" i="28"/>
  <c r="I118" i="28"/>
  <c r="H118" i="29"/>
  <c r="I118" i="29"/>
  <c r="H118" i="30"/>
  <c r="I118" i="30"/>
  <c r="H118" i="31"/>
  <c r="I118" i="31"/>
  <c r="H118" i="32"/>
  <c r="I118" i="32"/>
  <c r="G118" i="5"/>
  <c r="G118" i="6"/>
  <c r="G118" i="7"/>
  <c r="G118" i="8"/>
  <c r="G118" i="9"/>
  <c r="G118" i="10"/>
  <c r="G118" i="11"/>
  <c r="G118" i="12"/>
  <c r="G118" i="13"/>
  <c r="G118" i="14"/>
  <c r="G118" i="15"/>
  <c r="G118" i="16"/>
  <c r="G118" i="17"/>
  <c r="G118" i="18"/>
  <c r="G118" i="19"/>
  <c r="G118" i="20"/>
  <c r="G118" i="21"/>
  <c r="G118" i="22"/>
  <c r="G118" i="23"/>
  <c r="G118" i="24"/>
  <c r="G118" i="25"/>
  <c r="G118" i="26"/>
  <c r="G118" i="27"/>
  <c r="G118" i="28"/>
  <c r="G118" i="29"/>
  <c r="G118" i="30"/>
  <c r="G118" i="31"/>
  <c r="G118" i="32"/>
  <c r="H121" i="5"/>
  <c r="I121" i="5"/>
  <c r="H121" i="6"/>
  <c r="I121" i="6"/>
  <c r="H121" i="7"/>
  <c r="I121" i="7"/>
  <c r="H121" i="8"/>
  <c r="I121" i="8"/>
  <c r="H121" i="9"/>
  <c r="I121" i="9"/>
  <c r="H121" i="10"/>
  <c r="I121" i="10"/>
  <c r="H121" i="11"/>
  <c r="I121" i="11"/>
  <c r="H121" i="12"/>
  <c r="I121" i="12"/>
  <c r="H121" i="13"/>
  <c r="I121" i="13"/>
  <c r="H121" i="14"/>
  <c r="I121" i="14"/>
  <c r="H121" i="15"/>
  <c r="I121" i="15"/>
  <c r="H121" i="16"/>
  <c r="I121" i="16"/>
  <c r="H121" i="17"/>
  <c r="I121" i="17"/>
  <c r="H121" i="18"/>
  <c r="I121" i="18"/>
  <c r="H121" i="19"/>
  <c r="I121" i="19"/>
  <c r="H121" i="20"/>
  <c r="I121" i="20"/>
  <c r="H121" i="21"/>
  <c r="I121" i="21"/>
  <c r="H121" i="22"/>
  <c r="I121" i="22"/>
  <c r="H121" i="23"/>
  <c r="I121" i="23"/>
  <c r="H121" i="24"/>
  <c r="I121" i="24"/>
  <c r="H121" i="25"/>
  <c r="I121" i="25"/>
  <c r="H121" i="26"/>
  <c r="I121" i="26"/>
  <c r="H121" i="27"/>
  <c r="I121" i="27"/>
  <c r="H121" i="28"/>
  <c r="I121" i="28"/>
  <c r="H121" i="29"/>
  <c r="I121" i="29"/>
  <c r="H121" i="30"/>
  <c r="I121" i="30"/>
  <c r="H121" i="31"/>
  <c r="I121" i="31"/>
  <c r="H121" i="32"/>
  <c r="I121" i="32"/>
  <c r="G121" i="5"/>
  <c r="G121" i="6"/>
  <c r="G121" i="7"/>
  <c r="G121" i="8"/>
  <c r="G121" i="9"/>
  <c r="G121" i="10"/>
  <c r="G121" i="11"/>
  <c r="G121" i="12"/>
  <c r="G121" i="13"/>
  <c r="G121" i="14"/>
  <c r="G121" i="15"/>
  <c r="G121" i="16"/>
  <c r="G121" i="17"/>
  <c r="G121" i="18"/>
  <c r="G121" i="19"/>
  <c r="G121" i="20"/>
  <c r="G121" i="21"/>
  <c r="G121" i="22"/>
  <c r="G121" i="23"/>
  <c r="G121" i="24"/>
  <c r="G121" i="25"/>
  <c r="G121" i="26"/>
  <c r="G121" i="27"/>
  <c r="G121" i="28"/>
  <c r="G121" i="29"/>
  <c r="G121" i="30"/>
  <c r="G121" i="31"/>
  <c r="G121" i="32"/>
  <c r="H123" i="5"/>
  <c r="I123" i="5"/>
  <c r="H123" i="6"/>
  <c r="I123" i="6"/>
  <c r="H123" i="7"/>
  <c r="I123" i="7"/>
  <c r="H123" i="8"/>
  <c r="I123" i="8"/>
  <c r="H123" i="9"/>
  <c r="I123" i="9"/>
  <c r="H123" i="10"/>
  <c r="I123" i="10"/>
  <c r="H123" i="11"/>
  <c r="I123" i="11"/>
  <c r="H123" i="12"/>
  <c r="I123" i="12"/>
  <c r="H123" i="13"/>
  <c r="I123" i="13"/>
  <c r="H123" i="14"/>
  <c r="I123" i="14"/>
  <c r="H123" i="15"/>
  <c r="I123" i="15"/>
  <c r="H123" i="16"/>
  <c r="I123" i="16"/>
  <c r="H123" i="17"/>
  <c r="I123" i="17"/>
  <c r="H123" i="18"/>
  <c r="I123" i="18"/>
  <c r="H123" i="19"/>
  <c r="I123" i="19"/>
  <c r="H123" i="20"/>
  <c r="I123" i="20"/>
  <c r="H123" i="21"/>
  <c r="I123" i="21"/>
  <c r="H123" i="22"/>
  <c r="I123" i="22"/>
  <c r="H123" i="23"/>
  <c r="I123" i="23"/>
  <c r="H123" i="24"/>
  <c r="I123" i="24"/>
  <c r="H123" i="25"/>
  <c r="I123" i="25"/>
  <c r="H123" i="26"/>
  <c r="I123" i="26"/>
  <c r="H123" i="27"/>
  <c r="I123" i="27"/>
  <c r="H123" i="28"/>
  <c r="I123" i="28"/>
  <c r="H123" i="29"/>
  <c r="I123" i="29"/>
  <c r="H123" i="30"/>
  <c r="I123" i="30"/>
  <c r="H123" i="31"/>
  <c r="I123" i="31"/>
  <c r="H123" i="32"/>
  <c r="I123" i="32"/>
  <c r="H123" i="2"/>
  <c r="G123" i="5"/>
  <c r="G123" i="6"/>
  <c r="G123" i="7"/>
  <c r="G123" i="8"/>
  <c r="G123" i="9"/>
  <c r="G123" i="10"/>
  <c r="G123" i="11"/>
  <c r="G123" i="12"/>
  <c r="G123" i="13"/>
  <c r="G123" i="14"/>
  <c r="G123" i="15"/>
  <c r="G123" i="16"/>
  <c r="G123" i="17"/>
  <c r="G123" i="18"/>
  <c r="G123" i="19"/>
  <c r="G123" i="20"/>
  <c r="G123" i="21"/>
  <c r="G123" i="22"/>
  <c r="G123" i="23"/>
  <c r="G123" i="24"/>
  <c r="G123" i="25"/>
  <c r="G123" i="26"/>
  <c r="G123" i="27"/>
  <c r="G123" i="28"/>
  <c r="G123" i="29"/>
  <c r="G123" i="30"/>
  <c r="G123" i="31"/>
  <c r="G123" i="32"/>
  <c r="H125" i="5"/>
  <c r="I125" i="5"/>
  <c r="H125" i="6"/>
  <c r="I125" i="6"/>
  <c r="H125" i="7"/>
  <c r="I125" i="7"/>
  <c r="H125" i="8"/>
  <c r="I125" i="8"/>
  <c r="H125" i="9"/>
  <c r="I125" i="9"/>
  <c r="H125" i="10"/>
  <c r="I125" i="10"/>
  <c r="H125" i="11"/>
  <c r="I125" i="11"/>
  <c r="H125" i="12"/>
  <c r="I125" i="12"/>
  <c r="H125" i="13"/>
  <c r="I125" i="13"/>
  <c r="H125" i="14"/>
  <c r="I125" i="14"/>
  <c r="H125" i="15"/>
  <c r="I125" i="15"/>
  <c r="H125" i="16"/>
  <c r="I125" i="16"/>
  <c r="H125" i="17"/>
  <c r="I125" i="17"/>
  <c r="H125" i="18"/>
  <c r="I125" i="18"/>
  <c r="H125" i="19"/>
  <c r="I125" i="19"/>
  <c r="H125" i="20"/>
  <c r="I125" i="20"/>
  <c r="H125" i="21"/>
  <c r="I125" i="21"/>
  <c r="H125" i="22"/>
  <c r="I125" i="22"/>
  <c r="H125" i="23"/>
  <c r="I125" i="23"/>
  <c r="H125" i="24"/>
  <c r="I125" i="24"/>
  <c r="H125" i="25"/>
  <c r="I125" i="25"/>
  <c r="H125" i="26"/>
  <c r="I125" i="26"/>
  <c r="H125" i="27"/>
  <c r="I125" i="27"/>
  <c r="H125" i="28"/>
  <c r="I125" i="28"/>
  <c r="H125" i="29"/>
  <c r="I125" i="29"/>
  <c r="H125" i="30"/>
  <c r="I125" i="30"/>
  <c r="H125" i="31"/>
  <c r="I125" i="31"/>
  <c r="H125" i="32"/>
  <c r="I125" i="32"/>
  <c r="G125" i="5"/>
  <c r="G125" i="6"/>
  <c r="G125" i="7"/>
  <c r="G125" i="8"/>
  <c r="G125" i="9"/>
  <c r="G125" i="10"/>
  <c r="G125" i="11"/>
  <c r="G125" i="12"/>
  <c r="G125" i="13"/>
  <c r="G125" i="14"/>
  <c r="G125" i="15"/>
  <c r="G125" i="16"/>
  <c r="G125" i="17"/>
  <c r="G125" i="18"/>
  <c r="G125" i="19"/>
  <c r="G125" i="20"/>
  <c r="G125" i="21"/>
  <c r="G125" i="22"/>
  <c r="G125" i="23"/>
  <c r="G125" i="24"/>
  <c r="G125" i="25"/>
  <c r="G125" i="26"/>
  <c r="G125" i="27"/>
  <c r="G125" i="28"/>
  <c r="G125" i="29"/>
  <c r="G125" i="30"/>
  <c r="G125" i="31"/>
  <c r="G125" i="32"/>
  <c r="H132" i="5"/>
  <c r="I132" i="5"/>
  <c r="H132" i="6"/>
  <c r="I132" i="6"/>
  <c r="H132" i="7"/>
  <c r="I132" i="7"/>
  <c r="H132" i="8"/>
  <c r="I132" i="8"/>
  <c r="H132" i="9"/>
  <c r="I132" i="9"/>
  <c r="H132" i="10"/>
  <c r="I132" i="10"/>
  <c r="H132" i="11"/>
  <c r="I132" i="11"/>
  <c r="H132" i="12"/>
  <c r="I132" i="12"/>
  <c r="H132" i="13"/>
  <c r="I132" i="13"/>
  <c r="H132" i="14"/>
  <c r="I132" i="14"/>
  <c r="H132" i="15"/>
  <c r="I132" i="15"/>
  <c r="H132" i="16"/>
  <c r="I132" i="16"/>
  <c r="H132" i="17"/>
  <c r="I132" i="17"/>
  <c r="H132" i="18"/>
  <c r="I132" i="18"/>
  <c r="H132" i="19"/>
  <c r="I132" i="19"/>
  <c r="H132" i="20"/>
  <c r="I132" i="20"/>
  <c r="H132" i="21"/>
  <c r="I132" i="21"/>
  <c r="H132" i="22"/>
  <c r="I132" i="22"/>
  <c r="H132" i="23"/>
  <c r="I132" i="23"/>
  <c r="H132" i="24"/>
  <c r="I132" i="24"/>
  <c r="H132" i="25"/>
  <c r="I132" i="25"/>
  <c r="H132" i="26"/>
  <c r="I132" i="26"/>
  <c r="H132" i="27"/>
  <c r="I132" i="27"/>
  <c r="H132" i="28"/>
  <c r="I132" i="28"/>
  <c r="H132" i="29"/>
  <c r="I132" i="29"/>
  <c r="H132" i="30"/>
  <c r="I132" i="30"/>
  <c r="H132" i="31"/>
  <c r="I132" i="31"/>
  <c r="H132" i="32"/>
  <c r="I132" i="32"/>
  <c r="H132" i="2"/>
  <c r="G132" i="5"/>
  <c r="G132" i="6"/>
  <c r="G132" i="7"/>
  <c r="G132" i="8"/>
  <c r="G132" i="9"/>
  <c r="G132" i="10"/>
  <c r="G132" i="11"/>
  <c r="G132" i="12"/>
  <c r="G132" i="13"/>
  <c r="G132" i="14"/>
  <c r="G132" i="15"/>
  <c r="G132" i="16"/>
  <c r="G132" i="17"/>
  <c r="G132" i="18"/>
  <c r="G132" i="19"/>
  <c r="G132" i="20"/>
  <c r="G132" i="21"/>
  <c r="G132" i="22"/>
  <c r="G132" i="23"/>
  <c r="G132" i="24"/>
  <c r="G132" i="25"/>
  <c r="G132" i="26"/>
  <c r="G132" i="27"/>
  <c r="G132" i="28"/>
  <c r="G132" i="29"/>
  <c r="G132" i="30"/>
  <c r="G132" i="31"/>
  <c r="G132" i="32"/>
  <c r="G138" i="1"/>
  <c r="G131" i="1"/>
  <c r="G129" i="1"/>
  <c r="G124" i="1"/>
  <c r="G127" i="1"/>
  <c r="G122" i="1"/>
  <c r="G120" i="1"/>
  <c r="G119" i="1"/>
  <c r="G117" i="1"/>
  <c r="G115" i="1"/>
  <c r="G114" i="1" s="1"/>
  <c r="G112" i="1"/>
  <c r="G110" i="1"/>
  <c r="G108" i="1"/>
  <c r="G99" i="1"/>
  <c r="G92" i="1"/>
  <c r="G80" i="1"/>
  <c r="G74" i="1"/>
  <c r="G71" i="1"/>
  <c r="G64" i="1"/>
  <c r="G62" i="1"/>
  <c r="G59" i="1"/>
  <c r="G56" i="1" s="1"/>
  <c r="G57" i="1"/>
  <c r="G49" i="1"/>
  <c r="G54" i="1"/>
  <c r="G52" i="1"/>
  <c r="G44" i="1"/>
  <c r="G46" i="1"/>
  <c r="G41" i="1"/>
  <c r="G40" i="1" s="1"/>
  <c r="G38" i="1"/>
  <c r="G34" i="1"/>
  <c r="G32" i="1"/>
  <c r="G29" i="1"/>
  <c r="G28" i="1" s="1"/>
  <c r="G26" i="1"/>
  <c r="G24" i="1"/>
  <c r="G22" i="1"/>
  <c r="G20" i="1"/>
  <c r="G16" i="1" s="1"/>
  <c r="G17" i="1"/>
  <c r="G13" i="1"/>
  <c r="C14" i="4"/>
  <c r="C45" i="4" s="1"/>
  <c r="D14" i="4"/>
  <c r="D45" i="4" s="1"/>
  <c r="D8" i="3"/>
  <c r="D11" i="3"/>
  <c r="E11" i="3"/>
  <c r="I34" i="16"/>
  <c r="I22" i="11"/>
  <c r="I10" i="29"/>
  <c r="I22" i="26"/>
  <c r="H10" i="10"/>
  <c r="H10" i="6"/>
  <c r="H10" i="29"/>
  <c r="I10" i="28"/>
  <c r="H55" i="27"/>
  <c r="G34" i="19"/>
  <c r="H108" i="19"/>
  <c r="H50" i="8"/>
  <c r="H55" i="23"/>
  <c r="I108" i="7"/>
  <c r="G55" i="28"/>
  <c r="I108" i="14"/>
  <c r="H55" i="9"/>
  <c r="I22" i="15"/>
  <c r="I34" i="13"/>
  <c r="H10" i="30"/>
  <c r="I22" i="20"/>
  <c r="H50" i="11"/>
  <c r="H22" i="21"/>
  <c r="I34" i="15"/>
  <c r="I10" i="14"/>
  <c r="G108" i="23"/>
  <c r="H50" i="22"/>
  <c r="G34" i="25"/>
  <c r="H10" i="18"/>
  <c r="G55" i="20"/>
  <c r="I22" i="29"/>
  <c r="G10" i="20"/>
  <c r="I34" i="14"/>
  <c r="G55" i="16"/>
  <c r="G34" i="15"/>
  <c r="H55" i="19"/>
  <c r="G34" i="7"/>
  <c r="G50" i="17"/>
  <c r="H108" i="7"/>
  <c r="G55" i="17"/>
  <c r="H34" i="13"/>
  <c r="G34" i="5"/>
  <c r="I108" i="32"/>
  <c r="I55" i="26"/>
  <c r="G34" i="26"/>
  <c r="I34" i="24"/>
  <c r="G10" i="29"/>
  <c r="G10" i="7"/>
  <c r="H34" i="29"/>
  <c r="G50" i="22"/>
  <c r="G50" i="7"/>
  <c r="G34" i="32"/>
  <c r="I50" i="29"/>
  <c r="I34" i="8"/>
  <c r="H22" i="6"/>
  <c r="G10" i="11"/>
  <c r="H10" i="24"/>
  <c r="G6" i="3"/>
  <c r="I55" i="22"/>
  <c r="H55" i="17"/>
  <c r="I22" i="19"/>
  <c r="I55" i="16"/>
  <c r="I108" i="9"/>
  <c r="F18" i="3"/>
  <c r="I108" i="19"/>
  <c r="G108" i="30"/>
  <c r="I108" i="28"/>
  <c r="G108" i="26"/>
  <c r="G108" i="19"/>
  <c r="H108" i="18"/>
  <c r="H108" i="6"/>
  <c r="I108" i="12"/>
  <c r="G108" i="28"/>
  <c r="H108" i="25"/>
  <c r="G108" i="20"/>
  <c r="I108" i="20"/>
  <c r="H108" i="31"/>
  <c r="G55" i="23"/>
  <c r="H34" i="23"/>
  <c r="H34" i="19"/>
  <c r="I22" i="31"/>
  <c r="I10" i="17"/>
  <c r="G108" i="16"/>
  <c r="I55" i="19"/>
  <c r="I50" i="16"/>
  <c r="I34" i="32"/>
  <c r="I34" i="26"/>
  <c r="I22" i="32"/>
  <c r="H22" i="29"/>
  <c r="H22" i="17"/>
  <c r="H22" i="13"/>
  <c r="G10" i="28"/>
  <c r="G10" i="16"/>
  <c r="H108" i="11"/>
  <c r="G108" i="5"/>
  <c r="H55" i="11"/>
  <c r="G55" i="29"/>
  <c r="H55" i="7"/>
  <c r="G50" i="10"/>
  <c r="H34" i="28"/>
  <c r="H34" i="24"/>
  <c r="H34" i="6"/>
  <c r="I22" i="28"/>
  <c r="I22" i="16"/>
  <c r="I22" i="10"/>
  <c r="H22" i="18"/>
  <c r="G22" i="15"/>
  <c r="H22" i="14"/>
  <c r="H10" i="21"/>
  <c r="H10" i="11"/>
  <c r="I10" i="31"/>
  <c r="H10" i="20"/>
  <c r="I10" i="19"/>
  <c r="H10" i="12"/>
  <c r="H108" i="13"/>
  <c r="G55" i="22"/>
  <c r="H55" i="8"/>
  <c r="G55" i="8"/>
  <c r="I55" i="32"/>
  <c r="I55" i="8"/>
  <c r="I55" i="24"/>
  <c r="I55" i="18"/>
  <c r="I55" i="14"/>
  <c r="G50" i="26"/>
  <c r="G50" i="6"/>
  <c r="H50" i="25"/>
  <c r="I50" i="20"/>
  <c r="H50" i="9"/>
  <c r="I34" i="20"/>
  <c r="H34" i="9"/>
  <c r="I34" i="17"/>
  <c r="I22" i="25"/>
  <c r="I22" i="21"/>
  <c r="G22" i="19"/>
  <c r="G22" i="10"/>
  <c r="G22" i="9"/>
  <c r="G22" i="28"/>
  <c r="G22" i="24"/>
  <c r="H22" i="19"/>
  <c r="G10" i="9"/>
  <c r="G10" i="30"/>
  <c r="G10" i="26"/>
  <c r="I10" i="24"/>
  <c r="G10" i="18"/>
  <c r="G10" i="6"/>
  <c r="I10" i="27"/>
  <c r="G55" i="13"/>
  <c r="H34" i="5" l="1"/>
  <c r="G55" i="12"/>
  <c r="G43" i="2"/>
  <c r="G7" i="2"/>
  <c r="G35" i="2"/>
  <c r="H118" i="2"/>
  <c r="G125" i="2"/>
  <c r="H11" i="2"/>
  <c r="H10" i="2" s="1"/>
  <c r="H10" i="13"/>
  <c r="H7" i="2"/>
  <c r="G11" i="2"/>
  <c r="G10" i="2" s="1"/>
  <c r="I11" i="2"/>
  <c r="I10" i="2" s="1"/>
  <c r="I40" i="2"/>
  <c r="G50" i="2"/>
  <c r="G58" i="2"/>
  <c r="H58" i="2"/>
  <c r="G68" i="2"/>
  <c r="I86" i="2"/>
  <c r="H125" i="2"/>
  <c r="I35" i="2"/>
  <c r="I108" i="2"/>
  <c r="I7" i="2"/>
  <c r="G65" i="2"/>
  <c r="G118" i="2"/>
  <c r="I43" i="2"/>
  <c r="H65" i="2"/>
  <c r="G108" i="2"/>
  <c r="I125" i="2"/>
  <c r="G55" i="5"/>
  <c r="G108" i="27"/>
  <c r="I108" i="13"/>
  <c r="I134" i="13" s="1"/>
  <c r="G108" i="11"/>
  <c r="I55" i="31"/>
  <c r="I55" i="23"/>
  <c r="I55" i="21"/>
  <c r="I55" i="17"/>
  <c r="I134" i="17" s="1"/>
  <c r="I55" i="15"/>
  <c r="I55" i="13"/>
  <c r="G50" i="14"/>
  <c r="I50" i="12"/>
  <c r="H34" i="31"/>
  <c r="H34" i="27"/>
  <c r="H34" i="25"/>
  <c r="H34" i="21"/>
  <c r="H134" i="21" s="1"/>
  <c r="G34" i="31"/>
  <c r="H34" i="30"/>
  <c r="G34" i="27"/>
  <c r="H34" i="26"/>
  <c r="G34" i="23"/>
  <c r="H34" i="18"/>
  <c r="H22" i="27"/>
  <c r="G22" i="5"/>
  <c r="I10" i="10"/>
  <c r="G10" i="32"/>
  <c r="G10" i="12"/>
  <c r="H10" i="17"/>
  <c r="H10" i="15"/>
  <c r="I10" i="11"/>
  <c r="I10" i="9"/>
  <c r="I10" i="7"/>
  <c r="I10" i="5"/>
  <c r="I68" i="2"/>
  <c r="I108" i="30"/>
  <c r="I108" i="5"/>
  <c r="H108" i="32"/>
  <c r="H108" i="15"/>
  <c r="I55" i="9"/>
  <c r="I55" i="5"/>
  <c r="G55" i="30"/>
  <c r="G55" i="18"/>
  <c r="G134" i="18" s="1"/>
  <c r="G55" i="14"/>
  <c r="G55" i="19"/>
  <c r="H50" i="2"/>
  <c r="I50" i="23"/>
  <c r="H50" i="17"/>
  <c r="I50" i="11"/>
  <c r="G34" i="21"/>
  <c r="G34" i="17"/>
  <c r="G34" i="13"/>
  <c r="H22" i="12"/>
  <c r="H22" i="26"/>
  <c r="G22" i="23"/>
  <c r="H22" i="22"/>
  <c r="I22" i="17"/>
  <c r="I22" i="12"/>
  <c r="G10" i="24"/>
  <c r="H10" i="23"/>
  <c r="I10" i="13"/>
  <c r="G10" i="21"/>
  <c r="G10" i="17"/>
  <c r="H10" i="16"/>
  <c r="I10" i="15"/>
  <c r="G10" i="13"/>
  <c r="G134" i="13" s="1"/>
  <c r="G10" i="23"/>
  <c r="H10" i="32"/>
  <c r="I10" i="26"/>
  <c r="I134" i="26" s="1"/>
  <c r="I10" i="22"/>
  <c r="I10" i="18"/>
  <c r="H10" i="5"/>
  <c r="H68" i="2"/>
  <c r="I74" i="2"/>
  <c r="G61" i="1"/>
  <c r="G108" i="25"/>
  <c r="G108" i="24"/>
  <c r="H108" i="22"/>
  <c r="G108" i="17"/>
  <c r="I108" i="15"/>
  <c r="I134" i="15" s="1"/>
  <c r="I55" i="30"/>
  <c r="I55" i="28"/>
  <c r="I55" i="20"/>
  <c r="I55" i="12"/>
  <c r="I134" i="12" s="1"/>
  <c r="G55" i="21"/>
  <c r="G55" i="25"/>
  <c r="G55" i="9"/>
  <c r="H55" i="31"/>
  <c r="H134" i="31" s="1"/>
  <c r="H55" i="29"/>
  <c r="H55" i="21"/>
  <c r="H50" i="21"/>
  <c r="H50" i="13"/>
  <c r="I50" i="8"/>
  <c r="G50" i="20"/>
  <c r="I50" i="18"/>
  <c r="H50" i="15"/>
  <c r="I50" i="6"/>
  <c r="H34" i="32"/>
  <c r="H34" i="16"/>
  <c r="H34" i="10"/>
  <c r="I34" i="30"/>
  <c r="I34" i="28"/>
  <c r="I34" i="10"/>
  <c r="I34" i="6"/>
  <c r="G22" i="26"/>
  <c r="I22" i="24"/>
  <c r="G22" i="14"/>
  <c r="H22" i="8"/>
  <c r="G22" i="32"/>
  <c r="H22" i="31"/>
  <c r="I22" i="30"/>
  <c r="I22" i="5"/>
  <c r="G10" i="31"/>
  <c r="G10" i="27"/>
  <c r="H10" i="25"/>
  <c r="G10" i="14"/>
  <c r="I10" i="8"/>
  <c r="G134" i="23"/>
  <c r="G134" i="28"/>
  <c r="I134" i="22"/>
  <c r="H134" i="29"/>
  <c r="G108" i="31"/>
  <c r="H108" i="29"/>
  <c r="I108" i="8"/>
  <c r="I134" i="8" s="1"/>
  <c r="I55" i="6"/>
  <c r="G55" i="32"/>
  <c r="G50" i="30"/>
  <c r="G50" i="25"/>
  <c r="G34" i="11"/>
  <c r="I134" i="9"/>
  <c r="I134" i="14"/>
  <c r="H22" i="24"/>
  <c r="I22" i="23"/>
  <c r="G22" i="21"/>
  <c r="H22" i="20"/>
  <c r="G22" i="17"/>
  <c r="H22" i="16"/>
  <c r="G22" i="8"/>
  <c r="H10" i="22"/>
  <c r="G10" i="19"/>
  <c r="G10" i="5"/>
  <c r="H10" i="31"/>
  <c r="I10" i="21"/>
  <c r="G93" i="2"/>
  <c r="H40" i="2"/>
  <c r="G10" i="8"/>
  <c r="H55" i="15"/>
  <c r="H55" i="5"/>
  <c r="E8" i="3"/>
  <c r="H22" i="2"/>
  <c r="I22" i="2"/>
  <c r="H35" i="2"/>
  <c r="H43" i="2"/>
  <c r="H74" i="2"/>
  <c r="H86" i="2"/>
  <c r="G86" i="2"/>
  <c r="G40" i="2"/>
  <c r="G34" i="2" s="1"/>
  <c r="I58" i="2"/>
  <c r="H93" i="2"/>
  <c r="G22" i="2"/>
  <c r="I50" i="2"/>
  <c r="G74" i="2"/>
  <c r="I93" i="2"/>
  <c r="H108" i="28"/>
  <c r="H134" i="28" s="1"/>
  <c r="G140" i="1"/>
  <c r="G134" i="26"/>
  <c r="I134" i="30"/>
  <c r="I134" i="28"/>
  <c r="I134" i="18"/>
  <c r="I134" i="16"/>
  <c r="G134" i="9"/>
  <c r="G108" i="6"/>
  <c r="H55" i="25"/>
  <c r="H134" i="25" s="1"/>
  <c r="H34" i="12"/>
  <c r="H34" i="8"/>
  <c r="G34" i="29"/>
  <c r="H34" i="7"/>
  <c r="G34" i="16"/>
  <c r="G34" i="8"/>
  <c r="G134" i="8" s="1"/>
  <c r="I34" i="12"/>
  <c r="G22" i="27"/>
  <c r="G22" i="6"/>
  <c r="H10" i="7"/>
  <c r="I10" i="23"/>
  <c r="H134" i="27"/>
  <c r="H134" i="23"/>
  <c r="H134" i="19"/>
  <c r="G108" i="32"/>
  <c r="G134" i="32" s="1"/>
  <c r="G134" i="21"/>
  <c r="I50" i="27"/>
  <c r="G34" i="12"/>
  <c r="H22" i="15"/>
  <c r="H22" i="25"/>
  <c r="G10" i="15"/>
  <c r="G10" i="25"/>
  <c r="G10" i="10"/>
  <c r="H10" i="14"/>
  <c r="I10" i="12"/>
  <c r="D6" i="3"/>
  <c r="D18" i="3"/>
  <c r="G134" i="19"/>
  <c r="G134" i="24"/>
  <c r="G134" i="20"/>
  <c r="G134" i="16"/>
  <c r="I134" i="32"/>
  <c r="I134" i="24"/>
  <c r="I108" i="10"/>
  <c r="I134" i="10" s="1"/>
  <c r="I108" i="6"/>
  <c r="I134" i="6" s="1"/>
  <c r="G55" i="31"/>
  <c r="G134" i="31" s="1"/>
  <c r="G55" i="27"/>
  <c r="G55" i="15"/>
  <c r="G55" i="11"/>
  <c r="G134" i="11" s="1"/>
  <c r="G55" i="7"/>
  <c r="G134" i="7" s="1"/>
  <c r="H55" i="32"/>
  <c r="H134" i="32" s="1"/>
  <c r="H55" i="30"/>
  <c r="H134" i="30" s="1"/>
  <c r="H55" i="28"/>
  <c r="H55" i="26"/>
  <c r="H55" i="24"/>
  <c r="H55" i="22"/>
  <c r="H55" i="20"/>
  <c r="H134" i="20" s="1"/>
  <c r="H55" i="18"/>
  <c r="H134" i="18" s="1"/>
  <c r="H55" i="16"/>
  <c r="H134" i="16" s="1"/>
  <c r="H55" i="14"/>
  <c r="H134" i="14" s="1"/>
  <c r="H55" i="12"/>
  <c r="H134" i="12" s="1"/>
  <c r="H55" i="10"/>
  <c r="H55" i="6"/>
  <c r="H134" i="6" s="1"/>
  <c r="H50" i="28"/>
  <c r="H50" i="24"/>
  <c r="H34" i="17"/>
  <c r="H34" i="15"/>
  <c r="H34" i="11"/>
  <c r="H134" i="11" s="1"/>
  <c r="H34" i="22"/>
  <c r="G34" i="30"/>
  <c r="G134" i="30" s="1"/>
  <c r="G34" i="22"/>
  <c r="G134" i="22" s="1"/>
  <c r="G34" i="18"/>
  <c r="G34" i="14"/>
  <c r="G34" i="10"/>
  <c r="G34" i="6"/>
  <c r="I34" i="31"/>
  <c r="I134" i="31" s="1"/>
  <c r="I34" i="29"/>
  <c r="I134" i="29" s="1"/>
  <c r="I34" i="27"/>
  <c r="I134" i="27" s="1"/>
  <c r="I34" i="25"/>
  <c r="I134" i="25" s="1"/>
  <c r="I34" i="23"/>
  <c r="I134" i="23" s="1"/>
  <c r="I34" i="21"/>
  <c r="I134" i="21" s="1"/>
  <c r="I34" i="19"/>
  <c r="I134" i="19" s="1"/>
  <c r="I34" i="11"/>
  <c r="I34" i="7"/>
  <c r="I134" i="7" s="1"/>
  <c r="G22" i="29"/>
  <c r="G134" i="29" s="1"/>
  <c r="I22" i="27"/>
  <c r="G22" i="12"/>
  <c r="I22" i="6"/>
  <c r="H10" i="28"/>
  <c r="I10" i="20"/>
  <c r="I134" i="20" s="1"/>
  <c r="G134" i="15" l="1"/>
  <c r="I34" i="2"/>
  <c r="G134" i="5"/>
  <c r="E6" i="3"/>
  <c r="E18" i="3"/>
  <c r="I134" i="11"/>
  <c r="H134" i="22"/>
  <c r="G134" i="25"/>
  <c r="H134" i="13"/>
  <c r="H134" i="24"/>
  <c r="G134" i="27"/>
  <c r="H134" i="7"/>
  <c r="H134" i="8"/>
  <c r="G134" i="10"/>
  <c r="I134" i="5"/>
  <c r="G134" i="14"/>
  <c r="G134" i="2" s="1"/>
  <c r="H134" i="17"/>
  <c r="H134" i="26"/>
  <c r="H134" i="5"/>
  <c r="G55" i="2"/>
  <c r="H34" i="2"/>
  <c r="I55" i="2"/>
  <c r="H55" i="2"/>
  <c r="H134" i="15"/>
  <c r="G134" i="6"/>
  <c r="G134" i="12"/>
  <c r="I134" i="2" l="1"/>
  <c r="H134" i="2"/>
</calcChain>
</file>

<file path=xl/sharedStrings.xml><?xml version="1.0" encoding="utf-8"?>
<sst xmlns="http://schemas.openxmlformats.org/spreadsheetml/2006/main" count="7974" uniqueCount="322">
  <si>
    <t>Заработная плата</t>
  </si>
  <si>
    <t>Услуги связи</t>
  </si>
  <si>
    <t>Коммунальные услуги</t>
  </si>
  <si>
    <t>Прочие выплаты</t>
  </si>
  <si>
    <t>Увеличение стоимости материальных запасов</t>
  </si>
  <si>
    <t>Увеличение стоимости основных средств</t>
  </si>
  <si>
    <t xml:space="preserve">Безвозмездные перечисления организациям, за исключением государственных и муниципальных организаций </t>
  </si>
  <si>
    <t>УТВЕРЖДАЮ</t>
  </si>
  <si>
    <t>М212.01</t>
  </si>
  <si>
    <t>М212.02</t>
  </si>
  <si>
    <t>Начисления на выплаты по оплате труда</t>
  </si>
  <si>
    <t>Иные услуги связи</t>
  </si>
  <si>
    <t>Услуги интернет-провайдеров</t>
  </si>
  <si>
    <t>М 226.09</t>
  </si>
  <si>
    <t>Увеличение стоимости иных основных средств</t>
  </si>
  <si>
    <t>Закупка товаров, работ, услуг в целях капитального ремонта государственного имущества</t>
  </si>
  <si>
    <t>Капитальный ремонт и реставрация нефинансовых активов</t>
  </si>
  <si>
    <t>М 225.04</t>
  </si>
  <si>
    <t>Пусконаладочные работы,техническое обслуживание</t>
  </si>
  <si>
    <t>М 225.06</t>
  </si>
  <si>
    <t>Оплата проезда по служебным командировкам</t>
  </si>
  <si>
    <t>М 222.02</t>
  </si>
  <si>
    <t>Оплата иных коммунальных услуг</t>
  </si>
  <si>
    <t>Оплата потребления электроэнергии</t>
  </si>
  <si>
    <t>Оплата потребления газа</t>
  </si>
  <si>
    <t>Оплата водоснабжения</t>
  </si>
  <si>
    <t>Оплата услуг водоотведения</t>
  </si>
  <si>
    <t>Оплата отопления, горячего водоснабжения, услуг по подогреву холодной воды</t>
  </si>
  <si>
    <t>М 223.02</t>
  </si>
  <si>
    <t>М 223.03</t>
  </si>
  <si>
    <t>М 223.06</t>
  </si>
  <si>
    <t>Иная арендная плата</t>
  </si>
  <si>
    <t>Арендная плата за пользование транспортных средств</t>
  </si>
  <si>
    <t>М 224.01</t>
  </si>
  <si>
    <t>М 224.02</t>
  </si>
  <si>
    <t>Оплата иных работ,услуг по содержанию имущества</t>
  </si>
  <si>
    <t>М 225.01</t>
  </si>
  <si>
    <t>Текущий ремонт нефинансовых активов</t>
  </si>
  <si>
    <t>М 225.03</t>
  </si>
  <si>
    <t>Содержание в чистоте помещений, зданий, дворов, иного имущества (в том числе уборка и вывоз снега, мусора, дезинфекция, дератизация, газация складов, санитарно-гигиеническое обслуживание,мойка транспорта)</t>
  </si>
  <si>
    <t>М 225.05</t>
  </si>
  <si>
    <t>Услуги по страхованию имущества, гражданской ответственности и здоровья</t>
  </si>
  <si>
    <t>Услуги по охране</t>
  </si>
  <si>
    <t>Услуги по найму жилого помещения при служебных командировках</t>
  </si>
  <si>
    <t>Научно-исследовательские, опытно-конструкторские, опытно-технологические, геолого-разведочные работы, услуги по типовому проектированию, проектные и изыскательские работы</t>
  </si>
  <si>
    <t>Услуги по проведению энергоаудита</t>
  </si>
  <si>
    <t>М 226.01</t>
  </si>
  <si>
    <t>М 226.02</t>
  </si>
  <si>
    <t>М 226.06</t>
  </si>
  <si>
    <t>М 226.07</t>
  </si>
  <si>
    <t>М 226.08</t>
  </si>
  <si>
    <t>М 226.10</t>
  </si>
  <si>
    <t>М 226.11</t>
  </si>
  <si>
    <t>М 226.12</t>
  </si>
  <si>
    <t>М 226.13</t>
  </si>
  <si>
    <t>Обслуживание внутреннего долга</t>
  </si>
  <si>
    <t>Иные расходы по обслуживанию внутреннего долга</t>
  </si>
  <si>
    <t>М 231.01</t>
  </si>
  <si>
    <t>Приобретение зданий, сооружений, жилых и нежилых помещений (включая приобретение квартир в многоквартирном доме)</t>
  </si>
  <si>
    <t>Приобретение транспортных средств</t>
  </si>
  <si>
    <t>Приобретение медицинского инструментария</t>
  </si>
  <si>
    <t>Приобретение мебели</t>
  </si>
  <si>
    <t>Приобретение (изготовление) оборудования</t>
  </si>
  <si>
    <t>М 310.01</t>
  </si>
  <si>
    <t>М 310.02</t>
  </si>
  <si>
    <t>М 310.03</t>
  </si>
  <si>
    <t>М 310.04</t>
  </si>
  <si>
    <t>М 310.05</t>
  </si>
  <si>
    <t>М 310.06</t>
  </si>
  <si>
    <t>Уплата налога на имущество организаций и земельного налога</t>
  </si>
  <si>
    <t xml:space="preserve">ВСЕГО РАСХОДОВ </t>
  </si>
  <si>
    <t>должность</t>
  </si>
  <si>
    <t>Иные выплаты, связанные с оплатой труда</t>
  </si>
  <si>
    <t>Суточные при командировках</t>
  </si>
  <si>
    <t xml:space="preserve">Сумма </t>
  </si>
  <si>
    <t>раздела</t>
  </si>
  <si>
    <t>подраздела</t>
  </si>
  <si>
    <t>целевой статьи</t>
  </si>
  <si>
    <t>вида расходов</t>
  </si>
  <si>
    <t>243</t>
  </si>
  <si>
    <t>244</t>
  </si>
  <si>
    <t>851</t>
  </si>
  <si>
    <t>Код по бюджетной классификации Российской Федерации</t>
  </si>
  <si>
    <t>321</t>
  </si>
  <si>
    <t>Субсидии гражданам на приобретение жилья</t>
  </si>
  <si>
    <t>322</t>
  </si>
  <si>
    <t>313</t>
  </si>
  <si>
    <t>730</t>
  </si>
  <si>
    <t>Резервные средства</t>
  </si>
  <si>
    <t>870</t>
  </si>
  <si>
    <t>М 226.14</t>
  </si>
  <si>
    <t>852</t>
  </si>
  <si>
    <t>БЮДЖЕТНАЯ СМЕТА</t>
  </si>
  <si>
    <t>Доп. классиф</t>
  </si>
  <si>
    <t>М 211</t>
  </si>
  <si>
    <t>М 213</t>
  </si>
  <si>
    <t>Фонд оплаты труда государственных (муниципальных) органов</t>
  </si>
  <si>
    <t>Иные выплаты персоналу государственных (муниципальных) органов, за исключением фонда оплаты труда</t>
  </si>
  <si>
    <t>122</t>
  </si>
  <si>
    <t>М 212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</si>
  <si>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</si>
  <si>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</si>
  <si>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М 225</t>
  </si>
  <si>
    <t>М 224</t>
  </si>
  <si>
    <t>М 223</t>
  </si>
  <si>
    <t>М 222</t>
  </si>
  <si>
    <t>М 221</t>
  </si>
  <si>
    <t>М 226</t>
  </si>
  <si>
    <t>М 242</t>
  </si>
  <si>
    <t>М 310</t>
  </si>
  <si>
    <t>М 340</t>
  </si>
  <si>
    <t>Пособия, компенсации и иные социальные выплаты гражданам, кроме публичных нормативных обязательств</t>
  </si>
  <si>
    <t>Пособия, компенсации, меры социальной поддержки по публичным нормативным обязательствам</t>
  </si>
  <si>
    <t>Пособия по социальной помощи населению</t>
  </si>
  <si>
    <t>М 262</t>
  </si>
  <si>
    <t>Бюджетные инвестиции в объекты капитального строительства государственной (муниципальной) собственности</t>
  </si>
  <si>
    <t>414</t>
  </si>
  <si>
    <t xml:space="preserve">Обслуживание муниципального долга </t>
  </si>
  <si>
    <t>М 231</t>
  </si>
  <si>
    <t>Уплата прочих налогов, сборов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</si>
  <si>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 , услуг</t>
  </si>
  <si>
    <t>М 226.15</t>
  </si>
  <si>
    <t>Иные выплаты персоналу казенных учреждений, за исключением фонда оплаты труда</t>
  </si>
  <si>
    <t>Арендная плата за пользование имуществом</t>
  </si>
  <si>
    <t>Работы, услуги по содержанию имущества</t>
  </si>
  <si>
    <t>Прочие работы, услуги</t>
  </si>
  <si>
    <t xml:space="preserve"> </t>
  </si>
  <si>
    <t>М 266</t>
  </si>
  <si>
    <t>Социальные пособия и компенсации персоналу в денежной форме</t>
  </si>
  <si>
    <t>Прочие несоциальные выплаты персоналу в денежной форме</t>
  </si>
  <si>
    <t xml:space="preserve">Транспортные услуги </t>
  </si>
  <si>
    <t>Закупка товаров, работ, услуг в сфере информационно-коммуникационных технологий</t>
  </si>
  <si>
    <t>М 221.01</t>
  </si>
  <si>
    <t>М 221.02</t>
  </si>
  <si>
    <t>М224</t>
  </si>
  <si>
    <t>Арендная плата за пользование имуществом(за исключением земельных участков и других обособленных природных объектов)</t>
  </si>
  <si>
    <t>М225</t>
  </si>
  <si>
    <t>Услуги по предоставлению правовых баз в области информационных технологий</t>
  </si>
  <si>
    <t>М 346</t>
  </si>
  <si>
    <t>Увеличение стоимости прочих оборотных запасов - приобретение  материалов, приобретение запчастей для машин, оборудования и оргтехники, бланков (за исключением бланков строгой отчетности), кухонного инвентаря</t>
  </si>
  <si>
    <t>Прочая закупка товаров, работ и услуг для обеспечения государственных (муниципальных) нужд</t>
  </si>
  <si>
    <t>М 223.01</t>
  </si>
  <si>
    <t>М 223.04</t>
  </si>
  <si>
    <t>М 223.05</t>
  </si>
  <si>
    <t>М 225.07</t>
  </si>
  <si>
    <t>Противопожарные мероприятия, связанные с содержанием имущества - огнезащитная обработка, зарядка огнетушителей, установку противопожарных дверей</t>
  </si>
  <si>
    <t>Подписка на периодические и справочные издания, типографские работы, услуги</t>
  </si>
  <si>
    <t>Представительские расходы, прием и обслуживание делегаций</t>
  </si>
  <si>
    <t>М 341</t>
  </si>
  <si>
    <t>М 342</t>
  </si>
  <si>
    <t>М 343</t>
  </si>
  <si>
    <t>М 344</t>
  </si>
  <si>
    <t>М 345</t>
  </si>
  <si>
    <t>М 347</t>
  </si>
  <si>
    <t>М 349</t>
  </si>
  <si>
    <t xml:space="preserve">Увеличение стоимости лекарственных препаратов и материалов, применяемых в медицинских целях </t>
  </si>
  <si>
    <t>Увеличение стоимости продуктов питания</t>
  </si>
  <si>
    <t>Увеличение стоимости горюче-смазочных материалов</t>
  </si>
  <si>
    <t>Увеличение стоимости мягкого инвентаря</t>
  </si>
  <si>
    <t xml:space="preserve">Увеличение стоимости  материальных запасов для целей капитальных вложений </t>
  </si>
  <si>
    <t>831</t>
  </si>
  <si>
    <t>Исполнение судебных актов Российской Федерации и мировых соглашений по возмещению причиненного вреда</t>
  </si>
  <si>
    <t>М 292</t>
  </si>
  <si>
    <t>Штрафы за нарушение законодательства о налогах и сборах, законодательства о страховых взносах</t>
  </si>
  <si>
    <t>М 293</t>
  </si>
  <si>
    <t>Штрафы за нарушение законодательства о закупках и нарушение условий контрактов (договоров)</t>
  </si>
  <si>
    <t>М 291</t>
  </si>
  <si>
    <t xml:space="preserve">Налоги, пошлины и сборы </t>
  </si>
  <si>
    <t>853</t>
  </si>
  <si>
    <t>Уплата иных платежей</t>
  </si>
  <si>
    <t>М 294</t>
  </si>
  <si>
    <t>М 296</t>
  </si>
  <si>
    <t>М 297</t>
  </si>
  <si>
    <t>Штрафные санкции по долговым обязательствам</t>
  </si>
  <si>
    <t>Иные выплаты текущего характера физическим лицам</t>
  </si>
  <si>
    <t>Иные выплаты текущего характера организациям</t>
  </si>
  <si>
    <t>880</t>
  </si>
  <si>
    <t>Специальные расходы</t>
  </si>
  <si>
    <t xml:space="preserve">                                ____________________                                                                    ________________</t>
  </si>
  <si>
    <t xml:space="preserve">Иные работы,услуги, относящиеся к прочим </t>
  </si>
  <si>
    <t>Увеличение стоимости прочих оборотных запасов</t>
  </si>
  <si>
    <t>Увеличение стоимости прочих материальных запасов однократного применения</t>
  </si>
  <si>
    <t>Пенсии, пособия, выплачиваемые работодателями, нанимателями бывшим работникам в денежной форме</t>
  </si>
  <si>
    <t>М 264</t>
  </si>
  <si>
    <t>Пособия по социальной помощи населению в денежной форме</t>
  </si>
  <si>
    <t xml:space="preserve">Услуги по проведению инвентаризации и паспортизации зданий, сооружений, других основных средств </t>
  </si>
  <si>
    <t xml:space="preserve">Услуги и работы по организации и проведению разного рода мероприятий путем оформления договора на организацию мероприятия </t>
  </si>
  <si>
    <t>Установка и монтаж локальных вычислительных сетей, системы охранной и пожарной сигнализации, видеонаблюдения, контроля доступа</t>
  </si>
  <si>
    <t>Увеличение стоимости строительных материалов - за исключением строительных материалов для целей капитальных вложений</t>
  </si>
  <si>
    <t>Фонд оплаты труда казенных учреждений</t>
  </si>
  <si>
    <t>М 222.01</t>
  </si>
  <si>
    <t>Оплата иных транспортных услуг</t>
  </si>
  <si>
    <t>М226.09</t>
  </si>
  <si>
    <t>814</t>
  </si>
  <si>
    <t>Взносы по обязательному социальному страхованию на выплаты по оплате труда работников и иные выплаты работникам казенных учреждений</t>
  </si>
  <si>
    <t>М 212.01</t>
  </si>
  <si>
    <t xml:space="preserve">Источники финансирования дефицита бюджетов </t>
  </si>
  <si>
    <t>Наименование показателя</t>
  </si>
  <si>
    <t>Код строки</t>
  </si>
  <si>
    <t>Код источника финансирования по КИВФ, КИВнФ</t>
  </si>
  <si>
    <t>Источники финансирования, утвержденные
сводной бюджетной росписью</t>
  </si>
  <si>
    <t>через лицевые счета органов осуществляющих кассовое обслуживание исполнение бюджета</t>
  </si>
  <si>
    <t>Источники финансирования дефицита
бюджетов - всего</t>
  </si>
  <si>
    <t>500</t>
  </si>
  <si>
    <t>в том числе:</t>
  </si>
  <si>
    <t>510</t>
  </si>
  <si>
    <t>Изменение остатков средств</t>
  </si>
  <si>
    <t>700</t>
  </si>
  <si>
    <t>710</t>
  </si>
  <si>
    <t>000 08 02 01 00 01 0000 510</t>
  </si>
  <si>
    <t>720</t>
  </si>
  <si>
    <t>000 08 02 01 00 01 0000 610</t>
  </si>
  <si>
    <t>Изменение остатков в расчетах</t>
  </si>
  <si>
    <t>800</t>
  </si>
  <si>
    <t>Изменение остатков в расчетах с органами, организующими, исполнение бюджетов</t>
  </si>
  <si>
    <t>810</t>
  </si>
  <si>
    <t>Увеличение счетов расчетов (дебетовый остаток счета 21002000)</t>
  </si>
  <si>
    <t>811</t>
  </si>
  <si>
    <t>Уменьшение счетов расчетов (кредитовый остаток счета 30405000)</t>
  </si>
  <si>
    <t>812</t>
  </si>
  <si>
    <t>Изменение остатков во внутренних расчетах</t>
  </si>
  <si>
    <t>820</t>
  </si>
  <si>
    <t>Увеличение остатков во внутренних расчетов (кредитовый остаток счета 30404000)</t>
  </si>
  <si>
    <t>821</t>
  </si>
  <si>
    <t>Уменьшение остатков во внутренних расчетов (дебетовый остаток счета 30404000)</t>
  </si>
  <si>
    <t>822</t>
  </si>
  <si>
    <t xml:space="preserve">Остатки бюджетных средств на конец отчетного периода </t>
  </si>
  <si>
    <t xml:space="preserve">                          Руководитель            ________________________</t>
  </si>
  <si>
    <t xml:space="preserve">                                                                                                        (подпись)</t>
  </si>
  <si>
    <t>(расшифровка подписи)</t>
  </si>
  <si>
    <t xml:space="preserve">                          Главный бухгалтер          ____________________</t>
  </si>
  <si>
    <t xml:space="preserve">                                                                                                     (подпись)</t>
  </si>
  <si>
    <t>бюджетные ассигнования,утвержденные решением о бюджете, нормативными правовыми актами о бюджете</t>
  </si>
  <si>
    <t>исполнено через счета органов осуществляющих кассовое обслуживание и исполнение бюджета</t>
  </si>
  <si>
    <t>Фактический расход</t>
  </si>
  <si>
    <t>ОТЧЕТ ОБ ИСПОЛНЕНИИ БЮДЖЕТА</t>
  </si>
  <si>
    <t>ГЛАВНОГО РАСПОРЯДИТЕЛЯ (РАСПОРЯДИТЕЛЯ), ПОЛУЧАТЕЛЯ СРЕДСТВ БЮДЖЕТА</t>
  </si>
  <si>
    <t>Периодичность: ежемесячная</t>
  </si>
  <si>
    <t xml:space="preserve">Единица измерения: руб.                                                                                            </t>
  </si>
  <si>
    <t>Доходы бюджета</t>
  </si>
  <si>
    <t>Коды бюджетной классификации</t>
  </si>
  <si>
    <t>Доходы утвержденные решением о бюджете</t>
  </si>
  <si>
    <t>Исполнение через органы осуществляющие кассовое обслуживание исполнения бюджета</t>
  </si>
  <si>
    <t>Остатки бюджетных средств на начало года</t>
  </si>
  <si>
    <t>НАЛОГОВЫЕ И НЕНАЛОГОВЫЕ ДОХОДЫ - ИТОГО</t>
  </si>
  <si>
    <t>000 1 01 00000 00 0000 000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</si>
  <si>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227* и 228 Налогового кодекса РФ</t>
  </si>
  <si>
    <t>000 1 01 02010 01 0000 110</t>
  </si>
  <si>
    <t>Налог, взимаемый с налогоплательщиков, выбравших в качестве объекта налогообложения доходы (за налоговые периоды, истекшие до 1 января 2011 года)</t>
  </si>
  <si>
    <t>000 1 05 01011 01 1000 110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</si>
  <si>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</si>
  <si>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000 1 05 01021 01 1000 110</t>
  </si>
  <si>
    <t>Единый сельскохозяйственный налог (за налоговые периоды, истекшие до 1 января 2011 года)</t>
  </si>
  <si>
    <t>000 1 05 03010 01 1000 110</t>
  </si>
  <si>
    <t>Налог на имущество физических лиц, взимаемый по ставкам, применяемым к объектам налогообложения, расположенным в границах поселений</t>
  </si>
  <si>
    <t>000 1 06 01030 10 1000 110</t>
  </si>
  <si>
    <t>Земельный налог, взимаемый по ставкам, установленным в соответствии с подпунктом 1 пункта 1 статьи 394 Налогового кодекса Российской Федерации и применяемым к объектам налогообложения, расположенным в границах поселений</t>
  </si>
  <si>
    <t>000 1 06 06043 10 1000 110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</si>
  <si>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поселений, а также средства от продажи права на заключение договоров аренды указанных земельных участк</t>
  </si>
  <si>
    <t>000 1 11 05013 10 0000 120</t>
  </si>
  <si>
    <t>Доходы от сдачи в аренду имущества, находящегося в оперативном управлении органов управления поселений и созданных ими учреждений (за исключением имущества муниципальных бюджетных и автономных учреждений)</t>
  </si>
  <si>
    <t>000 1 11 05035 10 0000 120</t>
  </si>
  <si>
    <t>Прочие доходы от оказания платных услуг (работ) получателями средств бюджетов поселений</t>
  </si>
  <si>
    <t>000 1 13 01995 10 0000 130</t>
  </si>
  <si>
    <t>Доходы от реализации имущества, находящегося в оперативном управлении учреждений, находящихся в ведении органов управления поселений (за исключением имущества муниципальных бюджетных и автономных учреждений), в части реализации основных средств по указанн</t>
  </si>
  <si>
    <t>000 1 14 02052 10 0000 410</t>
  </si>
  <si>
    <t>Доходы от продажи земельных участков, находящихся в собственности поселений (за исключением земельных участков муниципальных бюджетных и автономных учреждений)</t>
  </si>
  <si>
    <t>000 1 14 06025 10 0000 430</t>
  </si>
  <si>
    <t>Невыясненные поступления, зачисляемые в бюджеты поселений</t>
  </si>
  <si>
    <t>000 1 17 01050 10 0000 180</t>
  </si>
  <si>
    <t>Средства самооблажения граждан, зачиляемые в бюджеты сельских поселений</t>
  </si>
  <si>
    <t>000 1 17 14030 10 0000 150</t>
  </si>
  <si>
    <t>БЕЗВОЗМЕЗДНЫЕ ПОСТУПЛЕНИЯ ОТ ДРУГИХ БЮДЖЕТОВ БЮДЖЕТНОЙ СИСТЕМЫ РОССИЙСКОЙ ФЕДЕРАЦИИ</t>
  </si>
  <si>
    <t>000 2 02 00000 00 0000 000</t>
  </si>
  <si>
    <t>Дотации бюджетам поселений на выравнивание бюджетной обеспеченности</t>
  </si>
  <si>
    <t>000 2 02 15001 10 0000 150</t>
  </si>
  <si>
    <t>- дотации на выравнивание уровня бюджетной обеспеченности (за счет средств местного бюджета)</t>
  </si>
  <si>
    <t>- дотации на выравнивание уровня бюджетной обеспеченности (за счет средств республиканского бюджета)</t>
  </si>
  <si>
    <t>Дотации бюджетам поселений на поддержку мер по обеспечению сбалансированности бюджетов</t>
  </si>
  <si>
    <t>000 2 02 15002 10 0000 150</t>
  </si>
  <si>
    <t>Субвенции бюджетам поселений на осуществление первичного воинского учета на территориях, где отсутствуют военные комиссариаты</t>
  </si>
  <si>
    <t>000 2 02 35118 10 0000 150</t>
  </si>
  <si>
    <t>Субвенции на организацию и поддержку учреждений культуры</t>
  </si>
  <si>
    <t>000 2 02 30024 10 0067 150</t>
  </si>
  <si>
    <t>Субвенции на поощрение достижения наилучших показателей деятельности органов исполнительной власти</t>
  </si>
  <si>
    <t>000 2 02 03024 10 0005 150</t>
  </si>
  <si>
    <t>ВСЕГО ДОХОДОВ:</t>
  </si>
  <si>
    <r>
      <t xml:space="preserve">Учреждение (главный распорядитель(распорядитель), получатель)  </t>
    </r>
    <r>
      <rPr>
        <sz val="10"/>
        <rFont val="Times New Roman"/>
        <family val="1"/>
        <charset val="204"/>
      </rPr>
      <t xml:space="preserve">                                       </t>
    </r>
  </si>
  <si>
    <t>подпись</t>
  </si>
  <si>
    <t>"____" ______________ 201___ г</t>
  </si>
  <si>
    <t>раздел</t>
  </si>
  <si>
    <t>целевая статья</t>
  </si>
  <si>
    <t>вид расходов</t>
  </si>
  <si>
    <t>М 212.02</t>
  </si>
  <si>
    <t>подразд.</t>
  </si>
  <si>
    <t>доп. классиф.</t>
  </si>
  <si>
    <t>НАИМЕНОВАНИЕ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</si>
  <si>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</si>
  <si>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>123</t>
  </si>
  <si>
    <t>Наименование бюджета Донгаронское сельское поселение</t>
  </si>
  <si>
    <t>благоустройство</t>
  </si>
  <si>
    <t>Булкаев Э.Ш.</t>
  </si>
  <si>
    <t>Бекоева А.Г.</t>
  </si>
  <si>
    <r>
      <t xml:space="preserve">                                                                                                 </t>
    </r>
    <r>
      <rPr>
        <b/>
        <sz val="10"/>
        <rFont val="Arial"/>
        <family val="2"/>
        <charset val="204"/>
      </rPr>
      <t xml:space="preserve">  0104 75 2 00 00000 000                Центральный аппарат</t>
    </r>
  </si>
  <si>
    <r>
      <t xml:space="preserve">                                     </t>
    </r>
    <r>
      <rPr>
        <b/>
        <sz val="10"/>
        <rFont val="Arial"/>
        <family val="2"/>
        <charset val="204"/>
      </rPr>
      <t xml:space="preserve">  0104 75 3 00 00000 000        Глава местной администрации</t>
    </r>
  </si>
  <si>
    <r>
      <t xml:space="preserve">                                               </t>
    </r>
    <r>
      <rPr>
        <b/>
        <sz val="10"/>
        <rFont val="Arial"/>
        <family val="2"/>
        <charset val="204"/>
      </rPr>
      <t xml:space="preserve">         0111 78 1 00 00000 000       Резервный фонд</t>
    </r>
  </si>
  <si>
    <t>Закупка энергетических ресурсов</t>
  </si>
  <si>
    <t>М 223.07</t>
  </si>
  <si>
    <t>Обращение с ТКО</t>
  </si>
  <si>
    <t>000 2 02 04999 10 0000 150</t>
  </si>
  <si>
    <t>Прочие  межбюджетные  трансферты, передаваемые бюджетам сельских поселен</t>
  </si>
  <si>
    <t xml:space="preserve">                                 0401 81 3 30 00000 000            Социальные выплаты безработным гражданам за счет средств  обращений</t>
  </si>
  <si>
    <t xml:space="preserve">    0203 99 4 00 0000 000 Осуществление первичного воинского учета на территориях, где отствуют военные коммисариаты</t>
  </si>
  <si>
    <t xml:space="preserve">                               0503 89 3 00 00000 000 Уличное освещение</t>
  </si>
  <si>
    <t xml:space="preserve">                                                                         0503 89 2 00 00000 000</t>
  </si>
  <si>
    <t xml:space="preserve">                                    0801 84 2 00 00000 000 Сбвенция на организацию и поддержку чреждений культуры</t>
  </si>
  <si>
    <t xml:space="preserve">                         0801 84 2 00 00000 000  Дом культры села (дотация) за счет средств местного бюджета</t>
  </si>
  <si>
    <t xml:space="preserve">                                             0113 00 0 00 0000 000     Муниципальная программа "Профилактика терроризма и экстремизма"</t>
  </si>
  <si>
    <t>000 2 08 0500 01 00000  150</t>
  </si>
  <si>
    <t xml:space="preserve">                                     Резервный  фонд</t>
  </si>
  <si>
    <t>ДНД</t>
  </si>
  <si>
    <t>отчет на 01.12.2023 год.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</si>
</sst>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4" x14ac:knownFonts="1">
    <font>
      <sz val="10"/>
      <name val="Arial Cyr"/>
      <charset val="204"/>
    </font>
    <font>
      <sz val="10"/>
      <name val="Arial Cyr"/>
      <charset val="204"/>
    </font>
    <font>
      <sz val="8"/>
      <name val="Arial"/>
      <family val="2"/>
      <charset val="204"/>
    </font>
    <font>
      <sz val="7"/>
      <name val="Arial"/>
      <family val="2"/>
      <charset val="204"/>
    </font>
    <font>
      <sz val="8"/>
      <name val="Arial Cyr"/>
      <charset val="204"/>
    </font>
    <font>
      <b/>
      <sz val="9"/>
      <name val="Arial"/>
      <family val="2"/>
      <charset val="204"/>
    </font>
    <font>
      <sz val="10"/>
      <name val="Arial"/>
      <family val="2"/>
      <charset val="204"/>
    </font>
    <font>
      <sz val="6"/>
      <name val="Arial Cyr"/>
      <charset val="204"/>
    </font>
    <font>
      <b/>
      <sz val="11"/>
      <name val="Arial"/>
      <family val="2"/>
      <charset val="204"/>
    </font>
    <font>
      <sz val="11"/>
      <name val="Arial Cyr"/>
      <charset val="204"/>
    </font>
    <font>
      <i/>
      <sz val="8"/>
      <name val="Arial"/>
      <family val="2"/>
      <charset val="204"/>
    </font>
    <font>
      <i/>
      <sz val="8"/>
      <color indexed="8"/>
      <name val="Arial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b/>
      <sz val="9"/>
      <name val="Arial Cyr"/>
      <charset val="204"/>
    </font>
    <font>
      <b/>
      <sz val="8"/>
      <name val="Arial Cyr"/>
      <charset val="204"/>
    </font>
    <font>
      <b/>
      <i/>
      <sz val="9"/>
      <name val="Arial"/>
      <family val="2"/>
      <charset val="204"/>
    </font>
    <font>
      <b/>
      <i/>
      <sz val="8"/>
      <name val="Arial"/>
      <family val="2"/>
      <charset val="204"/>
    </font>
    <font>
      <sz val="12"/>
      <name val="Arial Cyr"/>
      <charset val="204"/>
    </font>
    <font>
      <b/>
      <sz val="12"/>
      <name val="Arial Cyr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b/>
      <sz val="6"/>
      <name val="Arial Cyr"/>
      <charset val="204"/>
    </font>
    <font>
      <b/>
      <sz val="11"/>
      <name val="Arial Cyr"/>
      <charset val="204"/>
    </font>
    <font>
      <b/>
      <sz val="10"/>
      <name val="Arial Cyr"/>
      <charset val="204"/>
    </font>
    <font>
      <b/>
      <sz val="6"/>
      <name val="Arial"/>
      <family val="2"/>
      <charset val="204"/>
    </font>
    <font>
      <sz val="11"/>
      <color indexed="8"/>
      <name val="Calibri"/>
      <family val="2"/>
    </font>
    <font>
      <sz val="12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Arial"/>
      <family val="2"/>
      <charset val="204"/>
    </font>
    <font>
      <b/>
      <sz val="11"/>
      <color indexed="63"/>
      <name val="Arial"/>
      <family val="2"/>
      <charset val="204"/>
    </font>
    <font>
      <b/>
      <sz val="11"/>
      <color indexed="8"/>
      <name val="Arial"/>
      <family val="2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8"/>
      <color indexed="8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8"/>
      <color indexed="54"/>
      <name val="Calibri Light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  <font>
      <sz val="7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8"/>
      <name val="Times New Roman"/>
      <family val="1"/>
      <charset val="204"/>
    </font>
    <font>
      <b/>
      <u/>
      <sz val="12"/>
      <name val="Times New Roman"/>
      <family val="1"/>
      <charset val="204"/>
    </font>
  </fonts>
  <fills count="23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1"/>
      </patternFill>
    </fill>
    <fill>
      <patternFill patternType="solid">
        <fgColor indexed="62"/>
      </patternFill>
    </fill>
    <fill>
      <patternFill patternType="solid">
        <fgColor indexed="45"/>
      </patternFill>
    </fill>
    <fill>
      <patternFill patternType="solid">
        <fgColor indexed="65"/>
        <bgColor indexed="8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3">
    <xf numFmtId="0" fontId="0" fillId="0" borderId="0"/>
    <xf numFmtId="0" fontId="39" fillId="2" borderId="0" applyNumberFormat="0" applyBorder="0" applyAlignment="0" applyProtection="0"/>
    <xf numFmtId="0" fontId="39" fillId="3" borderId="0" applyNumberFormat="0" applyBorder="0" applyAlignment="0" applyProtection="0"/>
    <xf numFmtId="0" fontId="39" fillId="4" borderId="0" applyNumberFormat="0" applyBorder="0" applyAlignment="0" applyProtection="0"/>
    <xf numFmtId="0" fontId="39" fillId="5" borderId="0" applyNumberFormat="0" applyBorder="0" applyAlignment="0" applyProtection="0"/>
    <xf numFmtId="0" fontId="39" fillId="6" borderId="0" applyNumberFormat="0" applyBorder="0" applyAlignment="0" applyProtection="0"/>
    <xf numFmtId="0" fontId="39" fillId="7" borderId="0" applyNumberFormat="0" applyBorder="0" applyAlignment="0" applyProtection="0"/>
    <xf numFmtId="0" fontId="39" fillId="8" borderId="0" applyNumberFormat="0" applyBorder="0" applyAlignment="0" applyProtection="0"/>
    <xf numFmtId="0" fontId="39" fillId="3" borderId="0" applyNumberFormat="0" applyBorder="0" applyAlignment="0" applyProtection="0"/>
    <xf numFmtId="0" fontId="39" fillId="9" borderId="0" applyNumberFormat="0" applyBorder="0" applyAlignment="0" applyProtection="0"/>
    <xf numFmtId="0" fontId="39" fillId="10" borderId="0" applyNumberFormat="0" applyBorder="0" applyAlignment="0" applyProtection="0"/>
    <xf numFmtId="0" fontId="39" fillId="8" borderId="0" applyNumberFormat="0" applyBorder="0" applyAlignment="0" applyProtection="0"/>
    <xf numFmtId="0" fontId="39" fillId="10" borderId="0" applyNumberFormat="0" applyBorder="0" applyAlignment="0" applyProtection="0"/>
    <xf numFmtId="0" fontId="40" fillId="8" borderId="0" applyNumberFormat="0" applyBorder="0" applyAlignment="0" applyProtection="0"/>
    <xf numFmtId="0" fontId="40" fillId="3" borderId="0" applyNumberFormat="0" applyBorder="0" applyAlignment="0" applyProtection="0"/>
    <xf numFmtId="0" fontId="40" fillId="9" borderId="0" applyNumberFormat="0" applyBorder="0" applyAlignment="0" applyProtection="0"/>
    <xf numFmtId="0" fontId="40" fillId="10" borderId="0" applyNumberFormat="0" applyBorder="0" applyAlignment="0" applyProtection="0"/>
    <xf numFmtId="0" fontId="40" fillId="11" borderId="0" applyNumberFormat="0" applyBorder="0" applyAlignment="0" applyProtection="0"/>
    <xf numFmtId="0" fontId="40" fillId="12" borderId="0" applyNumberFormat="0" applyBorder="0" applyAlignment="0" applyProtection="0"/>
    <xf numFmtId="0" fontId="40" fillId="11" borderId="0" applyNumberFormat="0" applyBorder="0" applyAlignment="0" applyProtection="0"/>
    <xf numFmtId="0" fontId="40" fillId="13" borderId="0" applyNumberFormat="0" applyBorder="0" applyAlignment="0" applyProtection="0"/>
    <xf numFmtId="0" fontId="40" fillId="14" borderId="0" applyNumberFormat="0" applyBorder="0" applyAlignment="0" applyProtection="0"/>
    <xf numFmtId="0" fontId="40" fillId="15" borderId="0" applyNumberFormat="0" applyBorder="0" applyAlignment="0" applyProtection="0"/>
    <xf numFmtId="0" fontId="40" fillId="16" borderId="0" applyNumberFormat="0" applyBorder="0" applyAlignment="0" applyProtection="0"/>
    <xf numFmtId="0" fontId="40" fillId="12" borderId="0" applyNumberFormat="0" applyBorder="0" applyAlignment="0" applyProtection="0"/>
    <xf numFmtId="0" fontId="41" fillId="3" borderId="1" applyNumberFormat="0" applyAlignment="0" applyProtection="0"/>
    <xf numFmtId="0" fontId="42" fillId="9" borderId="2" applyNumberFormat="0" applyAlignment="0" applyProtection="0"/>
    <xf numFmtId="0" fontId="43" fillId="9" borderId="1" applyNumberFormat="0" applyAlignment="0" applyProtection="0"/>
    <xf numFmtId="0" fontId="44" fillId="0" borderId="3" applyNumberFormat="0" applyFill="0" applyAlignment="0" applyProtection="0"/>
    <xf numFmtId="0" fontId="45" fillId="0" borderId="4" applyNumberFormat="0" applyFill="0" applyAlignment="0" applyProtection="0"/>
    <xf numFmtId="0" fontId="46" fillId="0" borderId="5" applyNumberFormat="0" applyFill="0" applyAlignment="0" applyProtection="0"/>
    <xf numFmtId="0" fontId="46" fillId="0" borderId="0" applyNumberFormat="0" applyFill="0" applyBorder="0" applyAlignment="0" applyProtection="0"/>
    <xf numFmtId="0" fontId="47" fillId="0" borderId="6" applyNumberFormat="0" applyFill="0" applyAlignment="0" applyProtection="0"/>
    <xf numFmtId="0" fontId="48" fillId="14" borderId="7" applyNumberFormat="0" applyAlignment="0" applyProtection="0"/>
    <xf numFmtId="0" fontId="49" fillId="0" borderId="0" applyNumberFormat="0" applyFill="0" applyBorder="0" applyAlignment="0" applyProtection="0"/>
    <xf numFmtId="0" fontId="50" fillId="10" borderId="0" applyNumberFormat="0" applyBorder="0" applyAlignment="0" applyProtection="0"/>
    <xf numFmtId="0" fontId="26" fillId="0" borderId="0"/>
    <xf numFmtId="0" fontId="51" fillId="17" borderId="0" applyNumberFormat="0" applyBorder="0" applyAlignment="0" applyProtection="0"/>
    <xf numFmtId="0" fontId="52" fillId="0" borderId="0" applyNumberFormat="0" applyFill="0" applyBorder="0" applyAlignment="0" applyProtection="0"/>
    <xf numFmtId="0" fontId="1" fillId="5" borderId="8" applyNumberFormat="0" applyFont="0" applyAlignment="0" applyProtection="0"/>
    <xf numFmtId="0" fontId="53" fillId="0" borderId="9" applyNumberFormat="0" applyFill="0" applyAlignment="0" applyProtection="0"/>
    <xf numFmtId="0" fontId="54" fillId="0" borderId="0" applyNumberFormat="0" applyFill="0" applyBorder="0" applyAlignment="0" applyProtection="0"/>
    <xf numFmtId="0" fontId="55" fillId="7" borderId="0" applyNumberFormat="0" applyBorder="0" applyAlignment="0" applyProtection="0"/>
  </cellStyleXfs>
  <cellXfs count="316">
    <xf numFmtId="0" fontId="0" fillId="0" borderId="0" xfId="0"/>
    <xf numFmtId="0" fontId="0" fillId="0" borderId="0" xfId="0" applyAlignment="1">
      <alignment horizontal="right"/>
    </xf>
    <xf numFmtId="0" fontId="6" fillId="0" borderId="0" xfId="0" applyFont="1" applyAlignment="1">
      <alignment horizontal="center"/>
    </xf>
    <xf numFmtId="0" fontId="6" fillId="0" borderId="0" xfId="0" applyFont="1"/>
    <xf numFmtId="0" fontId="9" fillId="0" borderId="0" xfId="0" applyFont="1"/>
    <xf numFmtId="0" fontId="6" fillId="0" borderId="10" xfId="0" applyFont="1" applyFill="1" applyBorder="1" applyAlignment="1"/>
    <xf numFmtId="0" fontId="7" fillId="0" borderId="0" xfId="0" applyFont="1"/>
    <xf numFmtId="0" fontId="2" fillId="0" borderId="10" xfId="0" applyFont="1" applyBorder="1" applyAlignment="1">
      <alignment horizontal="center" wrapText="1"/>
    </xf>
    <xf numFmtId="0" fontId="12" fillId="0" borderId="10" xfId="0" applyFont="1" applyFill="1" applyBorder="1" applyAlignment="1">
      <alignment wrapText="1"/>
    </xf>
    <xf numFmtId="0" fontId="12" fillId="0" borderId="10" xfId="0" applyFont="1" applyFill="1" applyBorder="1" applyAlignment="1"/>
    <xf numFmtId="0" fontId="0" fillId="0" borderId="0" xfId="0" applyProtection="1">
      <protection locked="0"/>
    </xf>
    <xf numFmtId="49" fontId="10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10" fillId="0" borderId="10" xfId="0" applyNumberFormat="1" applyFont="1" applyBorder="1" applyAlignment="1" applyProtection="1">
      <alignment horizontal="center" vertical="center" wrapText="1"/>
      <protection locked="0"/>
    </xf>
    <xf numFmtId="0" fontId="13" fillId="0" borderId="10" xfId="0" applyFont="1" applyFill="1" applyBorder="1" applyAlignment="1" applyProtection="1">
      <protection locked="0"/>
    </xf>
    <xf numFmtId="0" fontId="13" fillId="0" borderId="10" xfId="0" applyFont="1" applyFill="1" applyBorder="1" applyAlignment="1" applyProtection="1">
      <alignment wrapText="1"/>
      <protection locked="0"/>
    </xf>
    <xf numFmtId="0" fontId="12" fillId="0" borderId="10" xfId="0" applyFont="1" applyFill="1" applyBorder="1" applyAlignment="1" applyProtection="1">
      <protection locked="0"/>
    </xf>
    <xf numFmtId="49" fontId="6" fillId="0" borderId="10" xfId="0" applyNumberFormat="1" applyFont="1" applyFill="1" applyBorder="1" applyAlignment="1" applyProtection="1">
      <alignment horizontal="center" vertical="center"/>
      <protection locked="0"/>
    </xf>
    <xf numFmtId="49" fontId="6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11" fillId="18" borderId="10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>
      <alignment horizontal="left" wrapText="1"/>
    </xf>
    <xf numFmtId="49" fontId="2" fillId="0" borderId="10" xfId="0" applyNumberFormat="1" applyFont="1" applyFill="1" applyBorder="1" applyAlignment="1">
      <alignment horizontal="left"/>
    </xf>
    <xf numFmtId="0" fontId="4" fillId="0" borderId="10" xfId="0" applyFont="1" applyBorder="1" applyAlignment="1">
      <alignment horizontal="left" wrapText="1"/>
    </xf>
    <xf numFmtId="0" fontId="14" fillId="0" borderId="0" xfId="0" applyFont="1" applyAlignment="1">
      <alignment horizontal="center"/>
    </xf>
    <xf numFmtId="1" fontId="14" fillId="0" borderId="10" xfId="0" applyNumberFormat="1" applyFont="1" applyBorder="1" applyAlignment="1">
      <alignment horizontal="center" wrapText="1"/>
    </xf>
    <xf numFmtId="49" fontId="5" fillId="0" borderId="10" xfId="0" applyNumberFormat="1" applyFont="1" applyFill="1" applyBorder="1" applyAlignment="1" applyProtection="1">
      <alignment horizontal="center" vertical="center"/>
      <protection locked="0"/>
    </xf>
    <xf numFmtId="49" fontId="16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16" fillId="0" borderId="10" xfId="0" applyNumberFormat="1" applyFont="1" applyFill="1" applyBorder="1" applyAlignment="1" applyProtection="1">
      <alignment horizontal="center" vertical="center"/>
      <protection locked="0"/>
    </xf>
    <xf numFmtId="1" fontId="14" fillId="0" borderId="0" xfId="0" applyNumberFormat="1" applyFont="1"/>
    <xf numFmtId="0" fontId="18" fillId="0" borderId="0" xfId="0" applyFont="1" applyAlignment="1">
      <alignment horizontal="center"/>
    </xf>
    <xf numFmtId="0" fontId="19" fillId="0" borderId="11" xfId="0" applyFont="1" applyBorder="1" applyAlignment="1" applyProtection="1">
      <alignment horizontal="right"/>
      <protection locked="0"/>
    </xf>
    <xf numFmtId="0" fontId="18" fillId="0" borderId="11" xfId="0" applyFont="1" applyBorder="1" applyAlignment="1" applyProtection="1">
      <alignment horizontal="right"/>
      <protection locked="0"/>
    </xf>
    <xf numFmtId="0" fontId="18" fillId="0" borderId="0" xfId="0" applyFont="1"/>
    <xf numFmtId="0" fontId="21" fillId="0" borderId="10" xfId="0" applyFont="1" applyBorder="1" applyAlignment="1">
      <alignment horizontal="center" wrapText="1"/>
    </xf>
    <xf numFmtId="0" fontId="22" fillId="0" borderId="0" xfId="0" applyFont="1"/>
    <xf numFmtId="0" fontId="15" fillId="0" borderId="10" xfId="0" applyFont="1" applyBorder="1" applyAlignment="1">
      <alignment horizontal="left" wrapText="1"/>
    </xf>
    <xf numFmtId="0" fontId="8" fillId="0" borderId="10" xfId="0" applyFont="1" applyBorder="1" applyAlignment="1">
      <alignment horizontal="justify" vertical="top" wrapText="1"/>
    </xf>
    <xf numFmtId="49" fontId="21" fillId="0" borderId="10" xfId="0" applyNumberFormat="1" applyFont="1" applyBorder="1" applyAlignment="1" applyProtection="1">
      <alignment horizontal="center" vertical="center" wrapText="1"/>
      <protection locked="0"/>
    </xf>
    <xf numFmtId="0" fontId="23" fillId="0" borderId="0" xfId="0" applyFont="1"/>
    <xf numFmtId="0" fontId="8" fillId="0" borderId="10" xfId="0" applyFont="1" applyFill="1" applyBorder="1" applyAlignment="1">
      <alignment wrapText="1"/>
    </xf>
    <xf numFmtId="49" fontId="20" fillId="0" borderId="10" xfId="0" applyNumberFormat="1" applyFont="1" applyFill="1" applyBorder="1" applyAlignment="1" applyProtection="1">
      <alignment horizontal="center" vertical="center"/>
      <protection locked="0"/>
    </xf>
    <xf numFmtId="49" fontId="21" fillId="0" borderId="10" xfId="0" applyNumberFormat="1" applyFont="1" applyFill="1" applyBorder="1" applyAlignment="1">
      <alignment horizontal="left"/>
    </xf>
    <xf numFmtId="0" fontId="24" fillId="0" borderId="0" xfId="0" applyFont="1"/>
    <xf numFmtId="49" fontId="21" fillId="0" borderId="10" xfId="0" applyNumberFormat="1" applyFont="1" applyFill="1" applyBorder="1" applyAlignment="1">
      <alignment horizontal="right"/>
    </xf>
    <xf numFmtId="49" fontId="17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17" fillId="0" borderId="10" xfId="0" applyNumberFormat="1" applyFont="1" applyBorder="1" applyAlignment="1" applyProtection="1">
      <alignment horizontal="center" vertical="center"/>
      <protection locked="0"/>
    </xf>
    <xf numFmtId="49" fontId="17" fillId="0" borderId="10" xfId="0" applyNumberFormat="1" applyFont="1" applyBorder="1" applyAlignment="1" applyProtection="1">
      <alignment horizontal="center" vertical="center" wrapText="1"/>
      <protection locked="0"/>
    </xf>
    <xf numFmtId="0" fontId="20" fillId="0" borderId="10" xfId="0" applyFont="1" applyFill="1" applyBorder="1" applyAlignment="1"/>
    <xf numFmtId="0" fontId="8" fillId="0" borderId="0" xfId="0" applyFont="1"/>
    <xf numFmtId="0" fontId="13" fillId="0" borderId="10" xfId="0" applyFont="1" applyFill="1" applyBorder="1" applyAlignment="1"/>
    <xf numFmtId="0" fontId="8" fillId="0" borderId="10" xfId="0" applyFont="1" applyBorder="1" applyAlignment="1">
      <alignment horizontal="center" wrapText="1"/>
    </xf>
    <xf numFmtId="1" fontId="23" fillId="0" borderId="10" xfId="0" applyNumberFormat="1" applyFont="1" applyBorder="1" applyAlignment="1">
      <alignment horizontal="center" wrapText="1"/>
    </xf>
    <xf numFmtId="0" fontId="23" fillId="0" borderId="10" xfId="0" applyFont="1" applyBorder="1" applyAlignment="1">
      <alignment horizontal="center" wrapText="1"/>
    </xf>
    <xf numFmtId="0" fontId="23" fillId="0" borderId="11" xfId="0" applyFont="1" applyBorder="1" applyAlignment="1" applyProtection="1">
      <alignment horizontal="right"/>
      <protection locked="0"/>
    </xf>
    <xf numFmtId="0" fontId="8" fillId="19" borderId="10" xfId="36" applyFont="1" applyFill="1" applyBorder="1" applyAlignment="1">
      <alignment horizontal="left" vertical="top" wrapText="1"/>
    </xf>
    <xf numFmtId="0" fontId="27" fillId="0" borderId="10" xfId="0" applyFont="1" applyBorder="1" applyAlignment="1">
      <alignment vertical="center"/>
    </xf>
    <xf numFmtId="0" fontId="13" fillId="0" borderId="11" xfId="0" applyFont="1" applyFill="1" applyBorder="1" applyAlignment="1" applyProtection="1">
      <alignment wrapText="1"/>
      <protection locked="0"/>
    </xf>
    <xf numFmtId="49" fontId="2" fillId="0" borderId="10" xfId="0" applyNumberFormat="1" applyFont="1" applyFill="1" applyBorder="1" applyAlignment="1">
      <alignment horizontal="right"/>
    </xf>
    <xf numFmtId="0" fontId="27" fillId="0" borderId="10" xfId="0" applyFont="1" applyFill="1" applyBorder="1" applyAlignment="1">
      <alignment horizontal="left" vertical="center" wrapText="1"/>
    </xf>
    <xf numFmtId="0" fontId="32" fillId="0" borderId="10" xfId="0" applyFont="1" applyFill="1" applyBorder="1" applyAlignment="1">
      <alignment wrapText="1"/>
    </xf>
    <xf numFmtId="0" fontId="27" fillId="0" borderId="10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right" wrapText="1"/>
    </xf>
    <xf numFmtId="0" fontId="20" fillId="0" borderId="0" xfId="0" applyFont="1"/>
    <xf numFmtId="0" fontId="30" fillId="0" borderId="10" xfId="0" applyFont="1" applyBorder="1" applyAlignment="1">
      <alignment horizontal="left" wrapText="1"/>
    </xf>
    <xf numFmtId="49" fontId="8" fillId="0" borderId="10" xfId="0" applyNumberFormat="1" applyFont="1" applyFill="1" applyBorder="1" applyAlignment="1" applyProtection="1">
      <alignment horizontal="center" vertical="center"/>
      <protection locked="0"/>
    </xf>
    <xf numFmtId="0" fontId="8" fillId="0" borderId="10" xfId="0" applyFont="1" applyFill="1" applyBorder="1" applyAlignment="1"/>
    <xf numFmtId="49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21" fillId="0" borderId="10" xfId="0" applyNumberFormat="1" applyFont="1" applyFill="1" applyBorder="1" applyAlignment="1" applyProtection="1">
      <alignment horizontal="right"/>
      <protection locked="0"/>
    </xf>
    <xf numFmtId="1" fontId="5" fillId="0" borderId="10" xfId="0" applyNumberFormat="1" applyFont="1" applyBorder="1" applyAlignment="1">
      <alignment horizontal="center" wrapText="1"/>
    </xf>
    <xf numFmtId="0" fontId="21" fillId="0" borderId="10" xfId="0" applyFont="1" applyBorder="1" applyAlignment="1">
      <alignment horizontal="left" wrapText="1"/>
    </xf>
    <xf numFmtId="0" fontId="25" fillId="0" borderId="0" xfId="0" applyFont="1"/>
    <xf numFmtId="1" fontId="8" fillId="0" borderId="10" xfId="0" applyNumberFormat="1" applyFont="1" applyBorder="1" applyAlignment="1">
      <alignment horizontal="center" wrapText="1"/>
    </xf>
    <xf numFmtId="0" fontId="8" fillId="0" borderId="10" xfId="0" applyFont="1" applyFill="1" applyBorder="1" applyAlignment="1" applyProtection="1">
      <alignment wrapText="1"/>
      <protection locked="0"/>
    </xf>
    <xf numFmtId="0" fontId="8" fillId="0" borderId="10" xfId="0" applyFont="1" applyBorder="1" applyAlignment="1">
      <alignment horizontal="left" vertical="center" wrapText="1"/>
    </xf>
    <xf numFmtId="49" fontId="8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32" fillId="0" borderId="10" xfId="0" applyFont="1" applyFill="1" applyBorder="1" applyAlignment="1" applyProtection="1">
      <alignment wrapText="1"/>
      <protection locked="0"/>
    </xf>
    <xf numFmtId="49" fontId="35" fillId="0" borderId="10" xfId="0" applyNumberFormat="1" applyFont="1" applyBorder="1" applyAlignment="1" applyProtection="1">
      <alignment horizontal="center" vertical="center" wrapText="1"/>
      <protection locked="0"/>
    </xf>
    <xf numFmtId="49" fontId="36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27" fillId="0" borderId="10" xfId="0" applyFont="1" applyFill="1" applyBorder="1" applyAlignment="1" applyProtection="1">
      <alignment wrapText="1"/>
      <protection locked="0"/>
    </xf>
    <xf numFmtId="0" fontId="27" fillId="0" borderId="0" xfId="0" applyFont="1"/>
    <xf numFmtId="0" fontId="30" fillId="0" borderId="10" xfId="0" applyFont="1" applyBorder="1" applyAlignment="1">
      <alignment horizontal="left" vertical="center" wrapText="1"/>
    </xf>
    <xf numFmtId="0" fontId="32" fillId="0" borderId="10" xfId="0" applyFont="1" applyBorder="1" applyAlignment="1">
      <alignment horizontal="center" wrapText="1"/>
    </xf>
    <xf numFmtId="49" fontId="21" fillId="0" borderId="10" xfId="0" applyNumberFormat="1" applyFont="1" applyBorder="1" applyAlignment="1" applyProtection="1">
      <alignment horizontal="left"/>
      <protection locked="0"/>
    </xf>
    <xf numFmtId="49" fontId="2" fillId="0" borderId="10" xfId="0" applyNumberFormat="1" applyFont="1" applyFill="1" applyBorder="1" applyAlignment="1" applyProtection="1">
      <alignment horizontal="right"/>
      <protection locked="0"/>
    </xf>
    <xf numFmtId="1" fontId="32" fillId="0" borderId="10" xfId="0" applyNumberFormat="1" applyFont="1" applyBorder="1" applyAlignment="1">
      <alignment horizontal="center" wrapText="1"/>
    </xf>
    <xf numFmtId="0" fontId="37" fillId="0" borderId="10" xfId="0" applyFont="1" applyBorder="1" applyAlignment="1">
      <alignment horizontal="left" vertical="center" wrapText="1"/>
    </xf>
    <xf numFmtId="0" fontId="32" fillId="0" borderId="0" xfId="0" applyFont="1"/>
    <xf numFmtId="0" fontId="2" fillId="0" borderId="10" xfId="0" applyFont="1" applyBorder="1" applyAlignment="1">
      <alignment horizontal="right" wrapText="1"/>
    </xf>
    <xf numFmtId="0" fontId="33" fillId="0" borderId="10" xfId="0" applyFont="1" applyBorder="1" applyAlignment="1">
      <alignment horizontal="left"/>
    </xf>
    <xf numFmtId="0" fontId="8" fillId="0" borderId="12" xfId="0" applyFont="1" applyBorder="1" applyAlignment="1">
      <alignment horizontal="center" wrapText="1"/>
    </xf>
    <xf numFmtId="0" fontId="2" fillId="0" borderId="12" xfId="0" applyFont="1" applyBorder="1" applyAlignment="1">
      <alignment horizontal="center" wrapText="1"/>
    </xf>
    <xf numFmtId="0" fontId="21" fillId="0" borderId="12" xfId="0" applyFont="1" applyBorder="1" applyAlignment="1">
      <alignment horizontal="center" wrapText="1"/>
    </xf>
    <xf numFmtId="49" fontId="20" fillId="0" borderId="12" xfId="0" applyNumberFormat="1" applyFont="1" applyFill="1" applyBorder="1" applyAlignment="1" applyProtection="1">
      <alignment horizontal="center" vertical="center"/>
      <protection locked="0"/>
    </xf>
    <xf numFmtId="49" fontId="10" fillId="0" borderId="12" xfId="0" applyNumberFormat="1" applyFont="1" applyFill="1" applyBorder="1" applyAlignment="1" applyProtection="1">
      <alignment horizontal="center" vertical="center" wrapText="1"/>
      <protection locked="0"/>
    </xf>
    <xf numFmtId="49" fontId="17" fillId="0" borderId="12" xfId="0" applyNumberFormat="1" applyFont="1" applyFill="1" applyBorder="1" applyAlignment="1" applyProtection="1">
      <alignment horizontal="center" vertical="center" wrapText="1"/>
      <protection locked="0"/>
    </xf>
    <xf numFmtId="49" fontId="21" fillId="0" borderId="12" xfId="0" applyNumberFormat="1" applyFont="1" applyBorder="1" applyAlignment="1" applyProtection="1">
      <alignment horizontal="center" vertical="center" wrapText="1"/>
      <protection locked="0"/>
    </xf>
    <xf numFmtId="49" fontId="6" fillId="0" borderId="12" xfId="0" applyNumberFormat="1" applyFont="1" applyFill="1" applyBorder="1" applyAlignment="1" applyProtection="1">
      <alignment horizontal="center" vertical="center"/>
      <protection locked="0"/>
    </xf>
    <xf numFmtId="0" fontId="32" fillId="0" borderId="12" xfId="0" applyFont="1" applyBorder="1" applyAlignment="1">
      <alignment horizontal="center" wrapText="1"/>
    </xf>
    <xf numFmtId="49" fontId="8" fillId="0" borderId="12" xfId="0" applyNumberFormat="1" applyFont="1" applyFill="1" applyBorder="1" applyAlignment="1" applyProtection="1">
      <alignment horizontal="center" vertical="center"/>
      <protection locked="0"/>
    </xf>
    <xf numFmtId="49" fontId="10" fillId="0" borderId="12" xfId="0" applyNumberFormat="1" applyFont="1" applyBorder="1" applyAlignment="1" applyProtection="1">
      <alignment horizontal="center" vertical="center" wrapText="1"/>
      <protection locked="0"/>
    </xf>
    <xf numFmtId="49" fontId="35" fillId="0" borderId="12" xfId="0" applyNumberFormat="1" applyFont="1" applyBorder="1" applyAlignment="1" applyProtection="1">
      <alignment horizontal="center" vertical="center" wrapText="1"/>
      <protection locked="0"/>
    </xf>
    <xf numFmtId="49" fontId="11" fillId="18" borderId="12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12" xfId="0" applyNumberFormat="1" applyFont="1" applyFill="1" applyBorder="1" applyAlignment="1" applyProtection="1">
      <alignment horizontal="center" vertical="center" wrapText="1"/>
      <protection locked="0"/>
    </xf>
    <xf numFmtId="49" fontId="17" fillId="0" borderId="12" xfId="0" applyNumberFormat="1" applyFont="1" applyBorder="1" applyAlignment="1" applyProtection="1">
      <alignment horizontal="center" vertical="center"/>
      <protection locked="0"/>
    </xf>
    <xf numFmtId="49" fontId="17" fillId="0" borderId="12" xfId="0" applyNumberFormat="1" applyFont="1" applyBorder="1" applyAlignment="1" applyProtection="1">
      <alignment horizontal="center" vertical="center" wrapText="1"/>
      <protection locked="0"/>
    </xf>
    <xf numFmtId="49" fontId="20" fillId="0" borderId="12" xfId="0" applyNumberFormat="1" applyFont="1" applyFill="1" applyBorder="1" applyAlignment="1" applyProtection="1">
      <alignment horizontal="center" vertical="center" wrapText="1"/>
      <protection locked="0"/>
    </xf>
    <xf numFmtId="0" fontId="28" fillId="0" borderId="10" xfId="0" applyFont="1" applyBorder="1" applyAlignment="1">
      <alignment horizontal="left" wrapText="1"/>
    </xf>
    <xf numFmtId="0" fontId="31" fillId="0" borderId="10" xfId="0" applyFont="1" applyBorder="1" applyAlignment="1">
      <alignment horizontal="left" wrapText="1"/>
    </xf>
    <xf numFmtId="0" fontId="34" fillId="0" borderId="10" xfId="0" applyFont="1" applyBorder="1" applyAlignment="1">
      <alignment horizontal="left" wrapText="1"/>
    </xf>
    <xf numFmtId="0" fontId="34" fillId="0" borderId="10" xfId="0" applyFont="1" applyBorder="1" applyAlignment="1">
      <alignment horizontal="justify" wrapText="1"/>
    </xf>
    <xf numFmtId="0" fontId="29" fillId="0" borderId="10" xfId="0" applyFont="1" applyBorder="1" applyAlignment="1">
      <alignment horizontal="left" wrapText="1"/>
    </xf>
    <xf numFmtId="0" fontId="8" fillId="0" borderId="10" xfId="0" applyFont="1" applyBorder="1"/>
    <xf numFmtId="49" fontId="28" fillId="18" borderId="10" xfId="0" applyNumberFormat="1" applyFont="1" applyFill="1" applyBorder="1" applyAlignment="1">
      <alignment horizontal="left" vertical="center" wrapText="1"/>
    </xf>
    <xf numFmtId="0" fontId="28" fillId="18" borderId="10" xfId="0" applyNumberFormat="1" applyFont="1" applyFill="1" applyBorder="1" applyAlignment="1">
      <alignment horizontal="left" vertical="center" wrapText="1"/>
    </xf>
    <xf numFmtId="0" fontId="27" fillId="0" borderId="10" xfId="0" applyFont="1" applyBorder="1" applyAlignment="1">
      <alignment vertical="center" wrapText="1"/>
    </xf>
    <xf numFmtId="0" fontId="34" fillId="0" borderId="10" xfId="0" applyFont="1" applyBorder="1" applyAlignment="1">
      <alignment horizontal="justify" vertical="top" wrapText="1"/>
    </xf>
    <xf numFmtId="0" fontId="28" fillId="0" borderId="10" xfId="0" applyFont="1" applyBorder="1"/>
    <xf numFmtId="0" fontId="30" fillId="0" borderId="10" xfId="0" applyFont="1" applyBorder="1" applyAlignment="1">
      <alignment vertical="center"/>
    </xf>
    <xf numFmtId="49" fontId="29" fillId="18" borderId="13" xfId="0" applyNumberFormat="1" applyFont="1" applyFill="1" applyBorder="1" applyAlignment="1">
      <alignment horizontal="left" vertical="center" wrapText="1"/>
    </xf>
    <xf numFmtId="0" fontId="28" fillId="0" borderId="10" xfId="0" applyFont="1" applyFill="1" applyBorder="1" applyAlignment="1"/>
    <xf numFmtId="0" fontId="28" fillId="0" borderId="10" xfId="0" applyFont="1" applyFill="1" applyBorder="1" applyAlignment="1">
      <alignment wrapText="1"/>
    </xf>
    <xf numFmtId="49" fontId="38" fillId="0" borderId="12" xfId="0" applyNumberFormat="1" applyFont="1" applyBorder="1" applyAlignment="1" applyProtection="1">
      <alignment horizontal="center" vertical="center" wrapText="1"/>
      <protection locked="0"/>
    </xf>
    <xf numFmtId="0" fontId="32" fillId="0" borderId="10" xfId="0" applyFont="1" applyFill="1" applyBorder="1" applyAlignment="1">
      <alignment horizontal="left" vertical="center" wrapText="1"/>
    </xf>
    <xf numFmtId="49" fontId="21" fillId="0" borderId="10" xfId="0" applyNumberFormat="1" applyFont="1" applyFill="1" applyBorder="1" applyAlignment="1" applyProtection="1">
      <alignment horizontal="left"/>
      <protection locked="0"/>
    </xf>
    <xf numFmtId="0" fontId="0" fillId="0" borderId="0" xfId="0" applyAlignment="1" applyProtection="1">
      <alignment horizontal="right"/>
      <protection locked="0"/>
    </xf>
    <xf numFmtId="0" fontId="29" fillId="0" borderId="10" xfId="0" applyFont="1" applyBorder="1" applyAlignment="1">
      <alignment horizontal="justify" wrapText="1"/>
    </xf>
    <xf numFmtId="0" fontId="2" fillId="0" borderId="0" xfId="0" applyFont="1"/>
    <xf numFmtId="0" fontId="3" fillId="0" borderId="1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15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0" fillId="20" borderId="15" xfId="0" applyFont="1" applyFill="1" applyBorder="1" applyAlignment="1">
      <alignment horizontal="center" wrapText="1"/>
    </xf>
    <xf numFmtId="0" fontId="21" fillId="20" borderId="10" xfId="0" applyNumberFormat="1" applyFont="1" applyFill="1" applyBorder="1" applyAlignment="1">
      <alignment horizontal="center"/>
    </xf>
    <xf numFmtId="0" fontId="21" fillId="20" borderId="15" xfId="0" applyNumberFormat="1" applyFont="1" applyFill="1" applyBorder="1" applyAlignment="1" applyProtection="1">
      <alignment horizontal="center"/>
    </xf>
    <xf numFmtId="49" fontId="2" fillId="0" borderId="10" xfId="0" applyNumberFormat="1" applyFont="1" applyBorder="1" applyAlignment="1">
      <alignment horizontal="center"/>
    </xf>
    <xf numFmtId="49" fontId="2" fillId="0" borderId="10" xfId="0" applyNumberFormat="1" applyFont="1" applyFill="1" applyBorder="1" applyAlignment="1">
      <alignment horizontal="center"/>
    </xf>
    <xf numFmtId="0" fontId="2" fillId="0" borderId="15" xfId="0" applyNumberFormat="1" applyFont="1" applyFill="1" applyBorder="1" applyAlignment="1" applyProtection="1">
      <alignment horizontal="center"/>
      <protection locked="0"/>
    </xf>
    <xf numFmtId="0" fontId="2" fillId="0" borderId="10" xfId="0" applyNumberFormat="1" applyFont="1" applyFill="1" applyBorder="1" applyAlignment="1" applyProtection="1">
      <alignment horizontal="center"/>
      <protection locked="0"/>
    </xf>
    <xf numFmtId="0" fontId="5" fillId="20" borderId="15" xfId="0" applyFont="1" applyFill="1" applyBorder="1" applyAlignment="1">
      <alignment horizontal="center"/>
    </xf>
    <xf numFmtId="49" fontId="21" fillId="20" borderId="10" xfId="0" applyNumberFormat="1" applyFont="1" applyFill="1" applyBorder="1" applyAlignment="1">
      <alignment horizontal="center"/>
    </xf>
    <xf numFmtId="0" fontId="2" fillId="0" borderId="15" xfId="0" applyFont="1" applyFill="1" applyBorder="1" applyAlignment="1">
      <alignment horizontal="center"/>
    </xf>
    <xf numFmtId="49" fontId="3" fillId="0" borderId="10" xfId="0" applyNumberFormat="1" applyFont="1" applyFill="1" applyBorder="1" applyAlignment="1">
      <alignment horizontal="center"/>
    </xf>
    <xf numFmtId="0" fontId="2" fillId="0" borderId="13" xfId="0" applyNumberFormat="1" applyFont="1" applyFill="1" applyBorder="1" applyAlignment="1" applyProtection="1">
      <alignment horizontal="center"/>
      <protection locked="0"/>
    </xf>
    <xf numFmtId="0" fontId="21" fillId="20" borderId="15" xfId="0" applyFont="1" applyFill="1" applyBorder="1" applyAlignment="1">
      <alignment horizontal="center"/>
    </xf>
    <xf numFmtId="49" fontId="2" fillId="20" borderId="10" xfId="0" applyNumberFormat="1" applyFont="1" applyFill="1" applyBorder="1" applyAlignment="1">
      <alignment horizontal="center"/>
    </xf>
    <xf numFmtId="0" fontId="2" fillId="0" borderId="15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0" fillId="0" borderId="0" xfId="0" applyBorder="1"/>
    <xf numFmtId="0" fontId="3" fillId="0" borderId="0" xfId="0" applyFont="1" applyBorder="1" applyAlignment="1"/>
    <xf numFmtId="0" fontId="56" fillId="0" borderId="0" xfId="0" applyFont="1" applyAlignment="1" applyProtection="1">
      <alignment horizontal="center"/>
      <protection locked="0"/>
    </xf>
    <xf numFmtId="0" fontId="57" fillId="0" borderId="0" xfId="0" applyFont="1" applyAlignment="1" applyProtection="1">
      <alignment horizontal="left"/>
      <protection locked="0"/>
    </xf>
    <xf numFmtId="0" fontId="56" fillId="0" borderId="0" xfId="0" applyFont="1" applyAlignment="1" applyProtection="1">
      <alignment horizontal="left"/>
      <protection locked="0"/>
    </xf>
    <xf numFmtId="0" fontId="56" fillId="0" borderId="0" xfId="0" applyFont="1" applyProtection="1">
      <protection locked="0"/>
    </xf>
    <xf numFmtId="0" fontId="58" fillId="0" borderId="0" xfId="0" applyFont="1" applyAlignment="1" applyProtection="1">
      <alignment horizontal="center"/>
      <protection locked="0"/>
    </xf>
    <xf numFmtId="0" fontId="56" fillId="0" borderId="10" xfId="0" applyFont="1" applyBorder="1" applyAlignment="1" applyProtection="1">
      <alignment horizontal="center" vertical="center"/>
      <protection locked="0"/>
    </xf>
    <xf numFmtId="0" fontId="59" fillId="0" borderId="10" xfId="0" applyFont="1" applyBorder="1" applyAlignment="1" applyProtection="1">
      <alignment horizontal="center" vertical="center" wrapText="1"/>
      <protection locked="0"/>
    </xf>
    <xf numFmtId="0" fontId="30" fillId="0" borderId="10" xfId="0" applyFont="1" applyBorder="1" applyAlignment="1" applyProtection="1">
      <alignment horizontal="left" vertical="center"/>
      <protection locked="0"/>
    </xf>
    <xf numFmtId="0" fontId="58" fillId="0" borderId="10" xfId="0" applyFont="1" applyBorder="1" applyAlignment="1" applyProtection="1">
      <alignment horizontal="center" vertical="center" wrapText="1"/>
      <protection locked="0"/>
    </xf>
    <xf numFmtId="0" fontId="30" fillId="0" borderId="10" xfId="0" applyFont="1" applyBorder="1" applyAlignment="1" applyProtection="1">
      <alignment horizontal="center" vertical="center" wrapText="1"/>
      <protection locked="0"/>
    </xf>
    <xf numFmtId="0" fontId="60" fillId="20" borderId="10" xfId="0" applyFont="1" applyFill="1" applyBorder="1" applyProtection="1"/>
    <xf numFmtId="0" fontId="58" fillId="20" borderId="10" xfId="0" applyFont="1" applyFill="1" applyBorder="1" applyAlignment="1" applyProtection="1">
      <alignment horizontal="center" wrapText="1"/>
    </xf>
    <xf numFmtId="0" fontId="61" fillId="20" borderId="10" xfId="0" applyFont="1" applyFill="1" applyBorder="1" applyAlignment="1" applyProtection="1">
      <alignment horizontal="right"/>
    </xf>
    <xf numFmtId="0" fontId="30" fillId="0" borderId="10" xfId="0" applyFont="1" applyBorder="1" applyAlignment="1" applyProtection="1">
      <alignment wrapText="1"/>
    </xf>
    <xf numFmtId="0" fontId="58" fillId="0" borderId="10" xfId="0" applyFont="1" applyBorder="1" applyAlignment="1" applyProtection="1">
      <alignment horizontal="center"/>
    </xf>
    <xf numFmtId="0" fontId="30" fillId="0" borderId="10" xfId="0" applyFont="1" applyBorder="1" applyAlignment="1" applyProtection="1">
      <alignment horizontal="center"/>
      <protection locked="0"/>
    </xf>
    <xf numFmtId="0" fontId="30" fillId="0" borderId="10" xfId="0" applyFont="1" applyBorder="1" applyAlignment="1" applyProtection="1">
      <alignment horizontal="right"/>
      <protection locked="0"/>
    </xf>
    <xf numFmtId="0" fontId="30" fillId="0" borderId="10" xfId="0" applyNumberFormat="1" applyFont="1" applyBorder="1" applyAlignment="1" applyProtection="1">
      <alignment wrapText="1"/>
    </xf>
    <xf numFmtId="0" fontId="30" fillId="0" borderId="10" xfId="0" applyFont="1" applyBorder="1" applyAlignment="1" applyProtection="1">
      <alignment wrapText="1"/>
      <protection locked="0"/>
    </xf>
    <xf numFmtId="0" fontId="58" fillId="0" borderId="10" xfId="0" applyFont="1" applyBorder="1" applyAlignment="1" applyProtection="1">
      <alignment horizontal="center"/>
      <protection locked="0"/>
    </xf>
    <xf numFmtId="0" fontId="61" fillId="20" borderId="10" xfId="0" applyFont="1" applyFill="1" applyBorder="1" applyAlignment="1" applyProtection="1">
      <alignment wrapText="1"/>
    </xf>
    <xf numFmtId="0" fontId="58" fillId="20" borderId="10" xfId="0" applyFont="1" applyFill="1" applyBorder="1" applyAlignment="1" applyProtection="1">
      <alignment horizontal="center"/>
    </xf>
    <xf numFmtId="0" fontId="30" fillId="0" borderId="10" xfId="0" applyFont="1" applyFill="1" applyBorder="1" applyAlignment="1" applyProtection="1">
      <alignment wrapText="1"/>
    </xf>
    <xf numFmtId="0" fontId="58" fillId="0" borderId="10" xfId="0" applyFont="1" applyFill="1" applyBorder="1" applyAlignment="1" applyProtection="1">
      <alignment horizontal="center"/>
    </xf>
    <xf numFmtId="0" fontId="30" fillId="0" borderId="10" xfId="0" applyFont="1" applyFill="1" applyBorder="1" applyAlignment="1" applyProtection="1">
      <alignment horizontal="right"/>
    </xf>
    <xf numFmtId="49" fontId="57" fillId="0" borderId="10" xfId="0" applyNumberFormat="1" applyFont="1" applyBorder="1" applyAlignment="1" applyProtection="1">
      <alignment wrapText="1"/>
    </xf>
    <xf numFmtId="0" fontId="30" fillId="0" borderId="10" xfId="0" applyFont="1" applyBorder="1" applyProtection="1"/>
    <xf numFmtId="0" fontId="58" fillId="0" borderId="10" xfId="0" applyFont="1" applyBorder="1" applyAlignment="1" applyProtection="1">
      <alignment horizontal="center" wrapText="1"/>
    </xf>
    <xf numFmtId="0" fontId="30" fillId="0" borderId="10" xfId="0" applyFont="1" applyBorder="1" applyAlignment="1" applyProtection="1">
      <alignment horizontal="center" wrapText="1"/>
      <protection locked="0"/>
    </xf>
    <xf numFmtId="0" fontId="30" fillId="0" borderId="10" xfId="0" applyFont="1" applyBorder="1" applyAlignment="1" applyProtection="1">
      <alignment horizontal="justify" vertical="top" wrapText="1"/>
    </xf>
    <xf numFmtId="0" fontId="62" fillId="20" borderId="10" xfId="0" applyFont="1" applyFill="1" applyBorder="1" applyAlignment="1" applyProtection="1">
      <alignment horizontal="center"/>
    </xf>
    <xf numFmtId="0" fontId="56" fillId="0" borderId="0" xfId="0" applyFont="1"/>
    <xf numFmtId="0" fontId="58" fillId="0" borderId="0" xfId="0" applyFont="1" applyAlignment="1">
      <alignment horizontal="center"/>
    </xf>
    <xf numFmtId="0" fontId="0" fillId="0" borderId="0" xfId="0" applyAlignment="1" applyProtection="1">
      <protection locked="0"/>
    </xf>
    <xf numFmtId="0" fontId="0" fillId="0" borderId="17" xfId="0" applyBorder="1" applyAlignment="1" applyProtection="1">
      <protection locked="0"/>
    </xf>
    <xf numFmtId="0" fontId="7" fillId="0" borderId="0" xfId="0" applyFont="1" applyAlignment="1" applyProtection="1">
      <protection locked="0"/>
    </xf>
    <xf numFmtId="1" fontId="4" fillId="0" borderId="10" xfId="0" applyNumberFormat="1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12" fillId="0" borderId="13" xfId="0" applyFont="1" applyFill="1" applyBorder="1" applyAlignment="1"/>
    <xf numFmtId="0" fontId="12" fillId="0" borderId="18" xfId="0" applyFont="1" applyFill="1" applyBorder="1" applyAlignment="1"/>
    <xf numFmtId="0" fontId="30" fillId="0" borderId="13" xfId="0" applyFont="1" applyBorder="1" applyAlignment="1">
      <alignment horizontal="left" vertical="center" wrapText="1"/>
    </xf>
    <xf numFmtId="49" fontId="17" fillId="0" borderId="19" xfId="0" applyNumberFormat="1" applyFont="1" applyBorder="1" applyAlignment="1" applyProtection="1">
      <alignment horizontal="center" vertical="center" wrapText="1"/>
      <protection locked="0"/>
    </xf>
    <xf numFmtId="49" fontId="17" fillId="0" borderId="13" xfId="0" applyNumberFormat="1" applyFont="1" applyBorder="1" applyAlignment="1" applyProtection="1">
      <alignment horizontal="center" vertical="center" wrapText="1"/>
      <protection locked="0"/>
    </xf>
    <xf numFmtId="49" fontId="5" fillId="0" borderId="13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13" xfId="0" applyNumberFormat="1" applyFont="1" applyFill="1" applyBorder="1" applyAlignment="1" applyProtection="1">
      <alignment horizontal="right"/>
      <protection locked="0"/>
    </xf>
    <xf numFmtId="0" fontId="23" fillId="0" borderId="10" xfId="0" applyFont="1" applyBorder="1"/>
    <xf numFmtId="0" fontId="7" fillId="0" borderId="10" xfId="0" applyFont="1" applyBorder="1"/>
    <xf numFmtId="0" fontId="22" fillId="0" borderId="10" xfId="0" applyFont="1" applyBorder="1"/>
    <xf numFmtId="0" fontId="0" fillId="0" borderId="10" xfId="0" applyBorder="1"/>
    <xf numFmtId="0" fontId="24" fillId="0" borderId="10" xfId="0" applyFont="1" applyBorder="1"/>
    <xf numFmtId="0" fontId="9" fillId="0" borderId="10" xfId="0" applyFont="1" applyBorder="1"/>
    <xf numFmtId="0" fontId="32" fillId="0" borderId="10" xfId="0" applyFont="1" applyBorder="1"/>
    <xf numFmtId="0" fontId="27" fillId="0" borderId="10" xfId="0" applyFont="1" applyBorder="1"/>
    <xf numFmtId="0" fontId="8" fillId="21" borderId="10" xfId="36" applyFont="1" applyFill="1" applyBorder="1" applyAlignment="1">
      <alignment horizontal="left" vertical="top" wrapText="1"/>
    </xf>
    <xf numFmtId="0" fontId="8" fillId="21" borderId="12" xfId="0" applyFont="1" applyFill="1" applyBorder="1" applyAlignment="1">
      <alignment horizontal="center" wrapText="1"/>
    </xf>
    <xf numFmtId="0" fontId="8" fillId="21" borderId="10" xfId="0" applyFont="1" applyFill="1" applyBorder="1" applyAlignment="1">
      <alignment horizontal="center" wrapText="1"/>
    </xf>
    <xf numFmtId="1" fontId="14" fillId="21" borderId="10" xfId="0" applyNumberFormat="1" applyFont="1" applyFill="1" applyBorder="1" applyAlignment="1">
      <alignment horizontal="center" wrapText="1"/>
    </xf>
    <xf numFmtId="0" fontId="23" fillId="21" borderId="10" xfId="0" applyFont="1" applyFill="1" applyBorder="1" applyAlignment="1">
      <alignment horizontal="center" wrapText="1"/>
    </xf>
    <xf numFmtId="0" fontId="23" fillId="21" borderId="11" xfId="0" applyFont="1" applyFill="1" applyBorder="1" applyAlignment="1" applyProtection="1">
      <alignment horizontal="right"/>
      <protection locked="0"/>
    </xf>
    <xf numFmtId="0" fontId="8" fillId="21" borderId="10" xfId="0" applyFont="1" applyFill="1" applyBorder="1" applyAlignment="1">
      <alignment wrapText="1"/>
    </xf>
    <xf numFmtId="0" fontId="21" fillId="21" borderId="12" xfId="0" applyFont="1" applyFill="1" applyBorder="1" applyAlignment="1">
      <alignment horizontal="center" wrapText="1"/>
    </xf>
    <xf numFmtId="0" fontId="21" fillId="21" borderId="10" xfId="0" applyFont="1" applyFill="1" applyBorder="1" applyAlignment="1">
      <alignment horizontal="center" wrapText="1"/>
    </xf>
    <xf numFmtId="0" fontId="15" fillId="21" borderId="10" xfId="0" applyFont="1" applyFill="1" applyBorder="1" applyAlignment="1">
      <alignment horizontal="left" wrapText="1"/>
    </xf>
    <xf numFmtId="0" fontId="19" fillId="21" borderId="11" xfId="0" applyFont="1" applyFill="1" applyBorder="1" applyAlignment="1" applyProtection="1">
      <alignment horizontal="right"/>
      <protection locked="0"/>
    </xf>
    <xf numFmtId="0" fontId="31" fillId="21" borderId="10" xfId="0" applyFont="1" applyFill="1" applyBorder="1" applyAlignment="1">
      <alignment horizontal="left" wrapText="1"/>
    </xf>
    <xf numFmtId="49" fontId="20" fillId="21" borderId="12" xfId="0" applyNumberFormat="1" applyFont="1" applyFill="1" applyBorder="1" applyAlignment="1" applyProtection="1">
      <alignment horizontal="center" vertical="center"/>
      <protection locked="0"/>
    </xf>
    <xf numFmtId="49" fontId="20" fillId="21" borderId="10" xfId="0" applyNumberFormat="1" applyFont="1" applyFill="1" applyBorder="1" applyAlignment="1" applyProtection="1">
      <alignment horizontal="center" vertical="center"/>
      <protection locked="0"/>
    </xf>
    <xf numFmtId="49" fontId="5" fillId="21" borderId="10" xfId="0" applyNumberFormat="1" applyFont="1" applyFill="1" applyBorder="1" applyAlignment="1" applyProtection="1">
      <alignment horizontal="center" vertical="center"/>
      <protection locked="0"/>
    </xf>
    <xf numFmtId="49" fontId="21" fillId="21" borderId="10" xfId="0" applyNumberFormat="1" applyFont="1" applyFill="1" applyBorder="1" applyAlignment="1">
      <alignment horizontal="left"/>
    </xf>
    <xf numFmtId="0" fontId="12" fillId="21" borderId="10" xfId="0" applyFont="1" applyFill="1" applyBorder="1" applyAlignment="1"/>
    <xf numFmtId="0" fontId="34" fillId="21" borderId="10" xfId="0" applyFont="1" applyFill="1" applyBorder="1" applyAlignment="1">
      <alignment horizontal="left" wrapText="1"/>
    </xf>
    <xf numFmtId="49" fontId="17" fillId="21" borderId="12" xfId="0" applyNumberFormat="1" applyFont="1" applyFill="1" applyBorder="1" applyAlignment="1" applyProtection="1">
      <alignment horizontal="center" vertical="center" wrapText="1"/>
      <protection locked="0"/>
    </xf>
    <xf numFmtId="49" fontId="17" fillId="21" borderId="10" xfId="0" applyNumberFormat="1" applyFont="1" applyFill="1" applyBorder="1" applyAlignment="1" applyProtection="1">
      <alignment horizontal="center" vertical="center" wrapText="1"/>
      <protection locked="0"/>
    </xf>
    <xf numFmtId="49" fontId="16" fillId="21" borderId="10" xfId="0" applyNumberFormat="1" applyFont="1" applyFill="1" applyBorder="1" applyAlignment="1" applyProtection="1">
      <alignment horizontal="center" vertical="center" wrapText="1"/>
      <protection locked="0"/>
    </xf>
    <xf numFmtId="0" fontId="12" fillId="21" borderId="10" xfId="0" applyFont="1" applyFill="1" applyBorder="1" applyAlignment="1">
      <alignment wrapText="1"/>
    </xf>
    <xf numFmtId="0" fontId="34" fillId="21" borderId="10" xfId="0" applyFont="1" applyFill="1" applyBorder="1" applyAlignment="1">
      <alignment horizontal="justify" wrapText="1"/>
    </xf>
    <xf numFmtId="1" fontId="5" fillId="21" borderId="10" xfId="0" applyNumberFormat="1" applyFont="1" applyFill="1" applyBorder="1" applyAlignment="1">
      <alignment horizontal="center" wrapText="1"/>
    </xf>
    <xf numFmtId="0" fontId="21" fillId="21" borderId="10" xfId="0" applyFont="1" applyFill="1" applyBorder="1" applyAlignment="1">
      <alignment horizontal="left" wrapText="1"/>
    </xf>
    <xf numFmtId="49" fontId="21" fillId="21" borderId="12" xfId="0" applyNumberFormat="1" applyFont="1" applyFill="1" applyBorder="1" applyAlignment="1" applyProtection="1">
      <alignment horizontal="center" vertical="center" wrapText="1"/>
      <protection locked="0"/>
    </xf>
    <xf numFmtId="49" fontId="21" fillId="21" borderId="10" xfId="0" applyNumberFormat="1" applyFont="1" applyFill="1" applyBorder="1" applyAlignment="1" applyProtection="1">
      <alignment horizontal="center" vertical="center" wrapText="1"/>
      <protection locked="0"/>
    </xf>
    <xf numFmtId="49" fontId="21" fillId="21" borderId="10" xfId="0" applyNumberFormat="1" applyFont="1" applyFill="1" applyBorder="1" applyAlignment="1" applyProtection="1">
      <alignment horizontal="left"/>
      <protection locked="0"/>
    </xf>
    <xf numFmtId="0" fontId="12" fillId="21" borderId="10" xfId="0" applyFont="1" applyFill="1" applyBorder="1" applyAlignment="1" applyProtection="1">
      <protection locked="0"/>
    </xf>
    <xf numFmtId="0" fontId="20" fillId="21" borderId="10" xfId="0" applyFont="1" applyFill="1" applyBorder="1" applyAlignment="1"/>
    <xf numFmtId="0" fontId="37" fillId="21" borderId="10" xfId="0" applyFont="1" applyFill="1" applyBorder="1" applyAlignment="1">
      <alignment horizontal="left" vertical="center" wrapText="1"/>
    </xf>
    <xf numFmtId="49" fontId="5" fillId="21" borderId="10" xfId="0" applyNumberFormat="1" applyFont="1" applyFill="1" applyBorder="1" applyAlignment="1" applyProtection="1">
      <alignment horizontal="center" vertical="center" wrapText="1"/>
      <protection locked="0"/>
    </xf>
    <xf numFmtId="49" fontId="21" fillId="21" borderId="10" xfId="0" applyNumberFormat="1" applyFont="1" applyFill="1" applyBorder="1" applyAlignment="1">
      <alignment horizontal="right"/>
    </xf>
    <xf numFmtId="0" fontId="12" fillId="21" borderId="10" xfId="0" applyFont="1" applyFill="1" applyBorder="1" applyAlignment="1" applyProtection="1">
      <alignment wrapText="1"/>
      <protection locked="0"/>
    </xf>
    <xf numFmtId="0" fontId="8" fillId="21" borderId="10" xfId="0" applyFont="1" applyFill="1" applyBorder="1" applyAlignment="1">
      <alignment horizontal="left" vertical="center" wrapText="1"/>
    </xf>
    <xf numFmtId="1" fontId="8" fillId="21" borderId="10" xfId="0" applyNumberFormat="1" applyFont="1" applyFill="1" applyBorder="1" applyAlignment="1">
      <alignment horizontal="center" wrapText="1"/>
    </xf>
    <xf numFmtId="0" fontId="8" fillId="21" borderId="10" xfId="0" applyFont="1" applyFill="1" applyBorder="1" applyAlignment="1" applyProtection="1">
      <alignment wrapText="1"/>
      <protection locked="0"/>
    </xf>
    <xf numFmtId="1" fontId="23" fillId="21" borderId="10" xfId="0" applyNumberFormat="1" applyFont="1" applyFill="1" applyBorder="1" applyAlignment="1">
      <alignment horizontal="center" wrapText="1"/>
    </xf>
    <xf numFmtId="0" fontId="8" fillId="21" borderId="10" xfId="0" applyFont="1" applyFill="1" applyBorder="1" applyAlignment="1">
      <alignment horizontal="justify" vertical="top" wrapText="1"/>
    </xf>
    <xf numFmtId="49" fontId="21" fillId="21" borderId="10" xfId="0" applyNumberFormat="1" applyFont="1" applyFill="1" applyBorder="1" applyAlignment="1" applyProtection="1">
      <alignment horizontal="right"/>
      <protection locked="0"/>
    </xf>
    <xf numFmtId="49" fontId="8" fillId="21" borderId="12" xfId="0" applyNumberFormat="1" applyFont="1" applyFill="1" applyBorder="1" applyAlignment="1" applyProtection="1">
      <alignment horizontal="center" vertical="center"/>
      <protection locked="0"/>
    </xf>
    <xf numFmtId="49" fontId="8" fillId="21" borderId="10" xfId="0" applyNumberFormat="1" applyFont="1" applyFill="1" applyBorder="1" applyAlignment="1" applyProtection="1">
      <alignment horizontal="center" vertical="center"/>
      <protection locked="0"/>
    </xf>
    <xf numFmtId="49" fontId="8" fillId="21" borderId="10" xfId="0" applyNumberFormat="1" applyFont="1" applyFill="1" applyBorder="1" applyAlignment="1" applyProtection="1">
      <alignment horizontal="center" vertical="center" wrapText="1"/>
      <protection locked="0"/>
    </xf>
    <xf numFmtId="0" fontId="33" fillId="21" borderId="10" xfId="0" applyFont="1" applyFill="1" applyBorder="1" applyAlignment="1">
      <alignment horizontal="left"/>
    </xf>
    <xf numFmtId="0" fontId="8" fillId="21" borderId="10" xfId="0" applyFont="1" applyFill="1" applyBorder="1" applyAlignment="1"/>
    <xf numFmtId="0" fontId="8" fillId="21" borderId="10" xfId="0" applyFont="1" applyFill="1" applyBorder="1"/>
    <xf numFmtId="0" fontId="34" fillId="21" borderId="10" xfId="0" applyFont="1" applyFill="1" applyBorder="1" applyAlignment="1">
      <alignment horizontal="justify" vertical="top" wrapText="1"/>
    </xf>
    <xf numFmtId="49" fontId="17" fillId="21" borderId="12" xfId="0" applyNumberFormat="1" applyFont="1" applyFill="1" applyBorder="1" applyAlignment="1" applyProtection="1">
      <alignment horizontal="center" vertical="center"/>
      <protection locked="0"/>
    </xf>
    <xf numFmtId="49" fontId="17" fillId="21" borderId="10" xfId="0" applyNumberFormat="1" applyFont="1" applyFill="1" applyBorder="1" applyAlignment="1" applyProtection="1">
      <alignment horizontal="center" vertical="center"/>
      <protection locked="0"/>
    </xf>
    <xf numFmtId="0" fontId="31" fillId="21" borderId="10" xfId="0" applyFont="1" applyFill="1" applyBorder="1" applyAlignment="1"/>
    <xf numFmtId="0" fontId="31" fillId="21" borderId="10" xfId="0" applyFont="1" applyFill="1" applyBorder="1" applyAlignment="1">
      <alignment wrapText="1"/>
    </xf>
    <xf numFmtId="49" fontId="20" fillId="21" borderId="12" xfId="0" applyNumberFormat="1" applyFont="1" applyFill="1" applyBorder="1" applyAlignment="1" applyProtection="1">
      <alignment horizontal="center" vertical="center" wrapText="1"/>
      <protection locked="0"/>
    </xf>
    <xf numFmtId="49" fontId="20" fillId="21" borderId="10" xfId="0" applyNumberFormat="1" applyFont="1" applyFill="1" applyBorder="1" applyAlignment="1" applyProtection="1">
      <alignment horizontal="center" vertical="center" wrapText="1"/>
      <protection locked="0"/>
    </xf>
    <xf numFmtId="49" fontId="38" fillId="21" borderId="12" xfId="0" applyNumberFormat="1" applyFont="1" applyFill="1" applyBorder="1" applyAlignment="1" applyProtection="1">
      <alignment horizontal="center" vertical="center" wrapText="1"/>
      <protection locked="0"/>
    </xf>
    <xf numFmtId="0" fontId="18" fillId="21" borderId="11" xfId="0" applyFont="1" applyFill="1" applyBorder="1" applyAlignment="1" applyProtection="1">
      <alignment horizontal="right"/>
      <protection locked="0"/>
    </xf>
    <xf numFmtId="0" fontId="0" fillId="0" borderId="10" xfId="0" applyFont="1" applyBorder="1"/>
    <xf numFmtId="0" fontId="18" fillId="0" borderId="10" xfId="0" applyFont="1" applyBorder="1"/>
    <xf numFmtId="0" fontId="12" fillId="0" borderId="10" xfId="0" applyFont="1" applyFill="1" applyBorder="1" applyAlignment="1" applyProtection="1">
      <alignment wrapText="1"/>
      <protection locked="0"/>
    </xf>
    <xf numFmtId="0" fontId="32" fillId="0" borderId="10" xfId="0" applyFont="1" applyFill="1" applyBorder="1" applyAlignment="1"/>
    <xf numFmtId="0" fontId="12" fillId="20" borderId="10" xfId="0" applyFont="1" applyFill="1" applyBorder="1" applyAlignment="1"/>
    <xf numFmtId="0" fontId="8" fillId="20" borderId="0" xfId="0" applyFont="1" applyFill="1"/>
    <xf numFmtId="4" fontId="2" fillId="0" borderId="15" xfId="0" applyNumberFormat="1" applyFont="1" applyFill="1" applyBorder="1" applyAlignment="1" applyProtection="1">
      <alignment horizontal="center"/>
      <protection locked="0"/>
    </xf>
    <xf numFmtId="0" fontId="32" fillId="22" borderId="10" xfId="0" applyFont="1" applyFill="1" applyBorder="1" applyAlignment="1" applyProtection="1">
      <alignment wrapText="1"/>
      <protection locked="0"/>
    </xf>
    <xf numFmtId="0" fontId="0" fillId="0" borderId="0" xfId="0" applyAlignment="1" applyProtection="1">
      <alignment horizontal="center"/>
      <protection locked="0"/>
    </xf>
    <xf numFmtId="0" fontId="7" fillId="0" borderId="20" xfId="0" applyFont="1" applyBorder="1" applyAlignment="1" applyProtection="1">
      <alignment horizontal="center"/>
      <protection locked="0"/>
    </xf>
    <xf numFmtId="0" fontId="6" fillId="0" borderId="0" xfId="0" applyFont="1" applyAlignment="1">
      <alignment horizontal="left"/>
    </xf>
    <xf numFmtId="0" fontId="0" fillId="0" borderId="0" xfId="0" applyAlignment="1" applyProtection="1">
      <alignment horizontal="left"/>
      <protection locked="0"/>
    </xf>
    <xf numFmtId="0" fontId="3" fillId="0" borderId="15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18" fillId="0" borderId="13" xfId="0" applyFont="1" applyBorder="1" applyAlignment="1" applyProtection="1">
      <alignment horizontal="center"/>
      <protection locked="0"/>
    </xf>
    <xf numFmtId="0" fontId="18" fillId="0" borderId="11" xfId="0" applyFont="1" applyBorder="1" applyAlignment="1" applyProtection="1">
      <alignment horizontal="center"/>
      <protection locked="0"/>
    </xf>
    <xf numFmtId="0" fontId="12" fillId="0" borderId="21" xfId="0" applyFont="1" applyFill="1" applyBorder="1" applyAlignment="1">
      <alignment horizontal="left"/>
    </xf>
    <xf numFmtId="0" fontId="12" fillId="0" borderId="22" xfId="0" applyFont="1" applyFill="1" applyBorder="1" applyAlignment="1">
      <alignment horizontal="left"/>
    </xf>
    <xf numFmtId="0" fontId="12" fillId="0" borderId="23" xfId="0" applyFont="1" applyFill="1" applyBorder="1" applyAlignment="1">
      <alignment horizontal="left"/>
    </xf>
    <xf numFmtId="0" fontId="27" fillId="0" borderId="0" xfId="0" applyFont="1" applyAlignment="1" applyProtection="1">
      <alignment horizontal="center"/>
      <protection locked="0"/>
    </xf>
    <xf numFmtId="0" fontId="56" fillId="0" borderId="0" xfId="0" applyFont="1" applyAlignment="1" applyProtection="1">
      <alignment horizontal="center" vertical="center" wrapText="1"/>
      <protection locked="0"/>
    </xf>
    <xf numFmtId="0" fontId="56" fillId="0" borderId="0" xfId="0" applyFont="1" applyAlignment="1" applyProtection="1">
      <alignment horizontal="center"/>
      <protection locked="0"/>
    </xf>
    <xf numFmtId="0" fontId="56" fillId="0" borderId="0" xfId="0" applyFont="1" applyAlignment="1" applyProtection="1">
      <alignment horizontal="left"/>
      <protection locked="0"/>
    </xf>
    <xf numFmtId="0" fontId="63" fillId="0" borderId="0" xfId="0" applyFont="1" applyAlignment="1" applyProtection="1">
      <alignment horizontal="center"/>
      <protection locked="0"/>
    </xf>
    <xf numFmtId="0" fontId="37" fillId="0" borderId="0" xfId="0" applyFont="1" applyAlignment="1" applyProtection="1">
      <alignment horizontal="center"/>
      <protection locked="0"/>
    </xf>
    <xf numFmtId="0" fontId="0" fillId="0" borderId="24" xfId="0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20" fillId="0" borderId="24" xfId="0" applyFont="1" applyBorder="1" applyAlignment="1">
      <alignment horizont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7" fillId="0" borderId="13" xfId="0" applyFont="1" applyBorder="1" applyAlignment="1" applyProtection="1">
      <alignment horizontal="center" vertical="center" wrapText="1"/>
      <protection locked="0"/>
    </xf>
    <xf numFmtId="0" fontId="7" fillId="0" borderId="11" xfId="0" applyFont="1" applyBorder="1" applyAlignment="1" applyProtection="1">
      <alignment horizontal="center" vertical="center" wrapText="1"/>
      <protection locked="0"/>
    </xf>
    <xf numFmtId="0" fontId="12" fillId="20" borderId="15" xfId="0" applyFont="1" applyFill="1" applyBorder="1" applyAlignment="1">
      <alignment horizontal="right"/>
    </xf>
    <xf numFmtId="0" fontId="12" fillId="20" borderId="14" xfId="0" applyFont="1" applyFill="1" applyBorder="1" applyAlignment="1">
      <alignment horizontal="right"/>
    </xf>
    <xf numFmtId="0" fontId="12" fillId="20" borderId="12" xfId="0" applyFont="1" applyFill="1" applyBorder="1" applyAlignment="1">
      <alignment horizontal="right"/>
    </xf>
    <xf numFmtId="0" fontId="6" fillId="0" borderId="0" xfId="0" applyFont="1" applyAlignment="1"/>
    <xf numFmtId="0" fontId="0" fillId="0" borderId="0" xfId="0" applyAlignment="1"/>
    <xf numFmtId="0" fontId="12" fillId="0" borderId="15" xfId="0" applyFont="1" applyFill="1" applyBorder="1" applyAlignment="1">
      <alignment horizontal="right"/>
    </xf>
    <xf numFmtId="0" fontId="12" fillId="0" borderId="14" xfId="0" applyFont="1" applyFill="1" applyBorder="1" applyAlignment="1">
      <alignment horizontal="right"/>
    </xf>
    <xf numFmtId="0" fontId="12" fillId="0" borderId="12" xfId="0" applyFont="1" applyFill="1" applyBorder="1" applyAlignment="1">
      <alignment horizontal="right"/>
    </xf>
  </cellXfs>
  <cellStyles count="43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2" xfId="36"/>
    <cellStyle name="Плохой" xfId="37" builtinId="27" customBuiltin="1"/>
    <cellStyle name="Пояснение" xfId="38" builtinId="53" customBuiltin="1"/>
    <cellStyle name="Примечание" xfId="39" builtinId="10" customBuiltin="1"/>
    <cellStyle name="Связанная ячейка" xfId="40" builtinId="24" customBuiltin="1"/>
    <cellStyle name="Текст предупреждения" xfId="41" builtinId="11" customBuiltin="1"/>
    <cellStyle name="Хороший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3"/>
  <sheetViews>
    <sheetView view="pageBreakPreview" zoomScaleNormal="130" zoomScaleSheetLayoutView="100" workbookViewId="0">
      <selection activeCell="A59" sqref="A59"/>
    </sheetView>
  </sheetViews>
  <sheetFormatPr defaultRowHeight="15" x14ac:dyDescent="0.2"/>
  <cols>
    <col min="1" max="1" width="61.2851562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9.42578125" style="32" customWidth="1"/>
  </cols>
  <sheetData>
    <row r="1" spans="1:7" s="10" customFormat="1" ht="16.5" customHeight="1" x14ac:dyDescent="0.2">
      <c r="B1" s="187"/>
      <c r="C1" s="187"/>
      <c r="D1" s="187"/>
      <c r="E1" s="187"/>
      <c r="F1" s="270" t="s">
        <v>7</v>
      </c>
      <c r="G1" s="270"/>
    </row>
    <row r="2" spans="1:7" s="10" customFormat="1" ht="24" customHeight="1" thickBot="1" x14ac:dyDescent="0.25">
      <c r="A2" s="187"/>
      <c r="B2" s="187"/>
      <c r="C2" s="187"/>
      <c r="D2" s="187"/>
      <c r="E2" s="188"/>
      <c r="F2" s="188"/>
      <c r="G2" s="188"/>
    </row>
    <row r="3" spans="1:7" s="10" customFormat="1" ht="9.75" customHeight="1" x14ac:dyDescent="0.2">
      <c r="B3" s="189"/>
      <c r="C3" s="189"/>
      <c r="D3" s="189"/>
      <c r="E3" s="271" t="s">
        <v>71</v>
      </c>
      <c r="F3" s="271"/>
      <c r="G3" s="271"/>
    </row>
    <row r="4" spans="1:7" s="10" customFormat="1" ht="27.6" customHeight="1" thickBot="1" x14ac:dyDescent="0.25">
      <c r="A4" s="187"/>
      <c r="B4" s="187"/>
      <c r="C4" s="187"/>
      <c r="D4" s="187"/>
      <c r="E4" s="188"/>
      <c r="F4" s="188"/>
      <c r="G4" s="188"/>
    </row>
    <row r="5" spans="1:7" s="10" customFormat="1" ht="7.5" customHeight="1" x14ac:dyDescent="0.2">
      <c r="B5" s="189"/>
      <c r="C5" s="189"/>
      <c r="D5" s="189"/>
      <c r="E5" s="271" t="s">
        <v>288</v>
      </c>
      <c r="F5" s="271"/>
      <c r="G5" s="271"/>
    </row>
    <row r="6" spans="1:7" s="10" customFormat="1" ht="15" customHeight="1" x14ac:dyDescent="0.2">
      <c r="B6" s="187"/>
      <c r="C6" s="187"/>
      <c r="D6" s="187"/>
      <c r="E6" s="270" t="s">
        <v>289</v>
      </c>
      <c r="F6" s="270"/>
      <c r="G6" s="270"/>
    </row>
    <row r="7" spans="1:7" s="10" customFormat="1" ht="12.75" x14ac:dyDescent="0.2">
      <c r="A7" s="270"/>
      <c r="B7" s="270"/>
      <c r="C7" s="270"/>
      <c r="D7" s="270"/>
      <c r="E7" s="270"/>
      <c r="F7" s="270"/>
      <c r="G7" s="270"/>
    </row>
    <row r="8" spans="1:7" s="10" customFormat="1" ht="12.75" x14ac:dyDescent="0.2">
      <c r="A8" s="270" t="s">
        <v>92</v>
      </c>
      <c r="B8" s="270"/>
      <c r="C8" s="270"/>
      <c r="D8" s="270"/>
      <c r="E8" s="270"/>
      <c r="F8" s="270"/>
      <c r="G8" s="270"/>
    </row>
    <row r="9" spans="1:7" ht="12" customHeight="1" x14ac:dyDescent="0.2">
      <c r="A9" s="2"/>
      <c r="B9" s="2"/>
      <c r="C9" s="2"/>
      <c r="D9" s="2"/>
      <c r="E9" s="23"/>
      <c r="G9" s="29"/>
    </row>
    <row r="10" spans="1:7" ht="4.5" hidden="1" customHeight="1" x14ac:dyDescent="0.2">
      <c r="A10" s="2"/>
      <c r="B10" s="2"/>
      <c r="C10" s="2"/>
      <c r="D10" s="2"/>
      <c r="E10" s="23"/>
      <c r="G10" s="29"/>
    </row>
    <row r="11" spans="1:7" s="6" customFormat="1" ht="12.75" customHeight="1" x14ac:dyDescent="0.2">
      <c r="A11" s="277"/>
      <c r="B11" s="274" t="s">
        <v>82</v>
      </c>
      <c r="C11" s="275"/>
      <c r="D11" s="275"/>
      <c r="E11" s="275"/>
      <c r="F11" s="276"/>
      <c r="G11" s="279" t="s">
        <v>74</v>
      </c>
    </row>
    <row r="12" spans="1:7" s="6" customFormat="1" ht="22.5" x14ac:dyDescent="0.15">
      <c r="A12" s="278"/>
      <c r="B12" s="128" t="s">
        <v>290</v>
      </c>
      <c r="C12" s="128" t="s">
        <v>294</v>
      </c>
      <c r="D12" s="128" t="s">
        <v>291</v>
      </c>
      <c r="E12" s="190" t="s">
        <v>292</v>
      </c>
      <c r="F12" s="191" t="s">
        <v>295</v>
      </c>
      <c r="G12" s="280"/>
    </row>
    <row r="13" spans="1:7" s="38" customFormat="1" x14ac:dyDescent="0.25">
      <c r="A13" s="54" t="s">
        <v>189</v>
      </c>
      <c r="B13" s="89"/>
      <c r="C13" s="50"/>
      <c r="D13" s="50"/>
      <c r="E13" s="24">
        <v>111</v>
      </c>
      <c r="F13" s="52"/>
      <c r="G13" s="53">
        <f>SUM(G14:G15)</f>
        <v>0</v>
      </c>
    </row>
    <row r="14" spans="1:7" s="6" customFormat="1" ht="15.75" x14ac:dyDescent="0.25">
      <c r="A14" s="106" t="s">
        <v>0</v>
      </c>
      <c r="B14" s="90"/>
      <c r="C14" s="7"/>
      <c r="D14" s="7"/>
      <c r="E14" s="24"/>
      <c r="F14" s="35" t="s">
        <v>94</v>
      </c>
      <c r="G14" s="31"/>
    </row>
    <row r="15" spans="1:7" s="6" customFormat="1" ht="30" x14ac:dyDescent="0.25">
      <c r="A15" s="106" t="s">
        <v>128</v>
      </c>
      <c r="B15" s="90"/>
      <c r="C15" s="7"/>
      <c r="D15" s="7"/>
      <c r="E15" s="24"/>
      <c r="F15" s="35" t="s">
        <v>127</v>
      </c>
      <c r="G15" s="31"/>
    </row>
    <row r="16" spans="1:7" s="34" customFormat="1" ht="30" x14ac:dyDescent="0.25">
      <c r="A16" s="39" t="s">
        <v>122</v>
      </c>
      <c r="B16" s="91"/>
      <c r="C16" s="33"/>
      <c r="D16" s="33"/>
      <c r="E16" s="24">
        <v>112</v>
      </c>
      <c r="F16" s="35"/>
      <c r="G16" s="53">
        <f>SUM(G17,G20,G22)</f>
        <v>0</v>
      </c>
    </row>
    <row r="17" spans="1:7" s="34" customFormat="1" ht="29.25" x14ac:dyDescent="0.25">
      <c r="A17" s="107" t="s">
        <v>129</v>
      </c>
      <c r="B17" s="92"/>
      <c r="C17" s="40"/>
      <c r="D17" s="40"/>
      <c r="E17" s="25"/>
      <c r="F17" s="41" t="s">
        <v>99</v>
      </c>
      <c r="G17" s="53">
        <f>SUM(G18:G19)</f>
        <v>0</v>
      </c>
    </row>
    <row r="18" spans="1:7" s="34" customFormat="1" ht="15.75" x14ac:dyDescent="0.25">
      <c r="A18" s="55" t="s">
        <v>72</v>
      </c>
      <c r="B18" s="92"/>
      <c r="C18" s="40"/>
      <c r="D18" s="40"/>
      <c r="E18" s="25"/>
      <c r="F18" s="57" t="s">
        <v>195</v>
      </c>
      <c r="G18" s="9"/>
    </row>
    <row r="19" spans="1:7" s="6" customFormat="1" ht="15.75" x14ac:dyDescent="0.2">
      <c r="A19" s="55" t="s">
        <v>73</v>
      </c>
      <c r="B19" s="93"/>
      <c r="C19" s="11"/>
      <c r="D19" s="11"/>
      <c r="E19" s="26"/>
      <c r="F19" s="57" t="s">
        <v>293</v>
      </c>
      <c r="G19" s="14"/>
    </row>
    <row r="20" spans="1:7" s="34" customFormat="1" x14ac:dyDescent="0.25">
      <c r="A20" s="108" t="s">
        <v>130</v>
      </c>
      <c r="B20" s="94"/>
      <c r="C20" s="44"/>
      <c r="D20" s="44"/>
      <c r="E20" s="26"/>
      <c r="F20" s="41" t="s">
        <v>105</v>
      </c>
      <c r="G20" s="53">
        <f>SUM(G21)</f>
        <v>0</v>
      </c>
    </row>
    <row r="21" spans="1:7" s="6" customFormat="1" ht="15.75" x14ac:dyDescent="0.2">
      <c r="A21" s="58" t="s">
        <v>20</v>
      </c>
      <c r="B21" s="93"/>
      <c r="C21" s="11"/>
      <c r="D21" s="11"/>
      <c r="E21" s="26"/>
      <c r="F21" s="57" t="s">
        <v>21</v>
      </c>
      <c r="G21" s="56"/>
    </row>
    <row r="22" spans="1:7" s="34" customFormat="1" x14ac:dyDescent="0.25">
      <c r="A22" s="108" t="s">
        <v>125</v>
      </c>
      <c r="B22" s="94"/>
      <c r="C22" s="44"/>
      <c r="D22" s="44"/>
      <c r="E22" s="26"/>
      <c r="F22" s="41" t="s">
        <v>107</v>
      </c>
      <c r="G22" s="53">
        <f>SUM(G23)</f>
        <v>0</v>
      </c>
    </row>
    <row r="23" spans="1:7" s="6" customFormat="1" ht="31.5" x14ac:dyDescent="0.2">
      <c r="A23" s="60" t="s">
        <v>43</v>
      </c>
      <c r="B23" s="93"/>
      <c r="C23" s="11"/>
      <c r="D23" s="11"/>
      <c r="E23" s="26"/>
      <c r="F23" s="57" t="s">
        <v>49</v>
      </c>
      <c r="G23" s="56"/>
    </row>
    <row r="24" spans="1:7" s="70" customFormat="1" ht="45" x14ac:dyDescent="0.25">
      <c r="A24" s="109" t="s">
        <v>194</v>
      </c>
      <c r="B24" s="91"/>
      <c r="C24" s="33"/>
      <c r="D24" s="33"/>
      <c r="E24" s="68">
        <v>119</v>
      </c>
      <c r="F24" s="69"/>
      <c r="G24" s="53">
        <f>SUM(G25)</f>
        <v>0</v>
      </c>
    </row>
    <row r="25" spans="1:7" s="6" customFormat="1" ht="15.75" x14ac:dyDescent="0.25">
      <c r="A25" s="110" t="s">
        <v>10</v>
      </c>
      <c r="B25" s="90"/>
      <c r="C25" s="7"/>
      <c r="D25" s="7"/>
      <c r="E25" s="24"/>
      <c r="F25" s="22" t="s">
        <v>95</v>
      </c>
      <c r="G25" s="31"/>
    </row>
    <row r="26" spans="1:7" s="48" customFormat="1" ht="30" x14ac:dyDescent="0.25">
      <c r="A26" s="109" t="s">
        <v>96</v>
      </c>
      <c r="B26" s="95"/>
      <c r="C26" s="37"/>
      <c r="D26" s="37"/>
      <c r="E26" s="25">
        <v>121</v>
      </c>
      <c r="F26" s="82"/>
      <c r="G26" s="53">
        <f>SUM(G27)</f>
        <v>0</v>
      </c>
    </row>
    <row r="27" spans="1:7" ht="15.75" x14ac:dyDescent="0.25">
      <c r="A27" s="5" t="s">
        <v>0</v>
      </c>
      <c r="B27" s="96"/>
      <c r="C27" s="16"/>
      <c r="D27" s="16"/>
      <c r="E27" s="25"/>
      <c r="F27" s="21" t="s">
        <v>94</v>
      </c>
      <c r="G27" s="15"/>
    </row>
    <row r="28" spans="1:7" s="42" customFormat="1" ht="45" x14ac:dyDescent="0.25">
      <c r="A28" s="39" t="s">
        <v>97</v>
      </c>
      <c r="B28" s="92"/>
      <c r="C28" s="40"/>
      <c r="D28" s="40"/>
      <c r="E28" s="25" t="s">
        <v>98</v>
      </c>
      <c r="F28" s="41"/>
      <c r="G28" s="15">
        <f>SUM(G29,G32,G34)</f>
        <v>0</v>
      </c>
    </row>
    <row r="29" spans="1:7" s="42" customFormat="1" x14ac:dyDescent="0.25">
      <c r="A29" s="47" t="s">
        <v>3</v>
      </c>
      <c r="B29" s="92"/>
      <c r="C29" s="40"/>
      <c r="D29" s="40"/>
      <c r="E29" s="25"/>
      <c r="F29" s="41" t="s">
        <v>99</v>
      </c>
      <c r="G29" s="53">
        <f>SUM(G30:G31)</f>
        <v>0</v>
      </c>
    </row>
    <row r="30" spans="1:7" x14ac:dyDescent="0.2">
      <c r="A30" s="59" t="s">
        <v>72</v>
      </c>
      <c r="B30" s="93"/>
      <c r="C30" s="11"/>
      <c r="D30" s="11"/>
      <c r="E30" s="26"/>
      <c r="F30" s="57" t="s">
        <v>8</v>
      </c>
      <c r="G30" s="14"/>
    </row>
    <row r="31" spans="1:7" x14ac:dyDescent="0.2">
      <c r="A31" s="59" t="s">
        <v>73</v>
      </c>
      <c r="B31" s="93"/>
      <c r="C31" s="11"/>
      <c r="D31" s="11"/>
      <c r="E31" s="26"/>
      <c r="F31" s="57" t="s">
        <v>9</v>
      </c>
      <c r="G31" s="14"/>
    </row>
    <row r="32" spans="1:7" s="62" customFormat="1" x14ac:dyDescent="0.25">
      <c r="A32" s="108" t="s">
        <v>130</v>
      </c>
      <c r="B32" s="94"/>
      <c r="C32" s="44"/>
      <c r="D32" s="44"/>
      <c r="E32" s="26"/>
      <c r="F32" s="41" t="s">
        <v>105</v>
      </c>
      <c r="G32" s="53">
        <f>SUM(G33)</f>
        <v>0</v>
      </c>
    </row>
    <row r="33" spans="1:7" x14ac:dyDescent="0.2">
      <c r="A33" s="122" t="s">
        <v>20</v>
      </c>
      <c r="B33" s="93"/>
      <c r="C33" s="11"/>
      <c r="D33" s="11"/>
      <c r="E33" s="26"/>
      <c r="F33" s="57" t="s">
        <v>21</v>
      </c>
      <c r="G33" s="14"/>
    </row>
    <row r="34" spans="1:7" s="62" customFormat="1" x14ac:dyDescent="0.25">
      <c r="A34" s="108" t="s">
        <v>125</v>
      </c>
      <c r="B34" s="94"/>
      <c r="C34" s="44"/>
      <c r="D34" s="44"/>
      <c r="E34" s="26"/>
      <c r="F34" s="41" t="s">
        <v>107</v>
      </c>
      <c r="G34" s="53">
        <f>SUM(G35)</f>
        <v>0</v>
      </c>
    </row>
    <row r="35" spans="1:7" ht="31.5" x14ac:dyDescent="0.2">
      <c r="A35" s="60" t="s">
        <v>43</v>
      </c>
      <c r="B35" s="93"/>
      <c r="C35" s="11"/>
      <c r="D35" s="11"/>
      <c r="E35" s="26"/>
      <c r="F35" s="57" t="s">
        <v>49</v>
      </c>
      <c r="G35" s="14"/>
    </row>
    <row r="36" spans="1:7" ht="63" x14ac:dyDescent="0.25">
      <c r="A36" s="85" t="s">
        <v>297</v>
      </c>
      <c r="B36" s="93"/>
      <c r="C36" s="11"/>
      <c r="D36" s="11"/>
      <c r="E36" s="19" t="s">
        <v>298</v>
      </c>
      <c r="F36" s="57"/>
      <c r="G36" s="8">
        <f>SUM(G37)</f>
        <v>0</v>
      </c>
    </row>
    <row r="37" spans="1:7" ht="15.75" x14ac:dyDescent="0.2">
      <c r="A37" s="60" t="s">
        <v>174</v>
      </c>
      <c r="B37" s="93"/>
      <c r="C37" s="11"/>
      <c r="D37" s="11"/>
      <c r="E37" s="26"/>
      <c r="F37" s="57" t="s">
        <v>171</v>
      </c>
      <c r="G37" s="14"/>
    </row>
    <row r="38" spans="1:7" s="42" customFormat="1" ht="60" x14ac:dyDescent="0.25">
      <c r="A38" s="39" t="s">
        <v>100</v>
      </c>
      <c r="B38" s="95"/>
      <c r="C38" s="37"/>
      <c r="D38" s="37"/>
      <c r="E38" s="19" t="s">
        <v>101</v>
      </c>
      <c r="F38" s="43"/>
      <c r="G38" s="53">
        <f>SUM(G39)</f>
        <v>0</v>
      </c>
    </row>
    <row r="39" spans="1:7" ht="15.75" x14ac:dyDescent="0.2">
      <c r="A39" s="60" t="s">
        <v>10</v>
      </c>
      <c r="B39" s="90"/>
      <c r="C39" s="7"/>
      <c r="D39" s="7"/>
      <c r="E39" s="24"/>
      <c r="F39" s="61" t="s">
        <v>95</v>
      </c>
      <c r="G39" s="14"/>
    </row>
    <row r="40" spans="1:7" s="3" customFormat="1" ht="30" x14ac:dyDescent="0.25">
      <c r="A40" s="109" t="s">
        <v>131</v>
      </c>
      <c r="B40" s="90"/>
      <c r="C40" s="7"/>
      <c r="D40" s="7"/>
      <c r="E40" s="68">
        <v>242</v>
      </c>
      <c r="F40" s="20"/>
      <c r="G40" s="14">
        <f>SUM(G41,G44,G46,G49,G52,G54)</f>
        <v>0</v>
      </c>
    </row>
    <row r="41" spans="1:7" s="48" customFormat="1" x14ac:dyDescent="0.25">
      <c r="A41" s="73" t="s">
        <v>1</v>
      </c>
      <c r="B41" s="89"/>
      <c r="C41" s="50"/>
      <c r="D41" s="50"/>
      <c r="E41" s="71"/>
      <c r="F41" s="69" t="s">
        <v>106</v>
      </c>
      <c r="G41" s="53">
        <f>SUM(G42:G43)</f>
        <v>0</v>
      </c>
    </row>
    <row r="42" spans="1:7" s="4" customFormat="1" x14ac:dyDescent="0.25">
      <c r="A42" s="80" t="s">
        <v>11</v>
      </c>
      <c r="B42" s="97"/>
      <c r="C42" s="81"/>
      <c r="D42" s="81"/>
      <c r="E42" s="51"/>
      <c r="F42" s="61" t="s">
        <v>132</v>
      </c>
      <c r="G42" s="75"/>
    </row>
    <row r="43" spans="1:7" s="4" customFormat="1" x14ac:dyDescent="0.25">
      <c r="A43" s="80" t="s">
        <v>12</v>
      </c>
      <c r="B43" s="97"/>
      <c r="C43" s="81"/>
      <c r="D43" s="81"/>
      <c r="E43" s="51"/>
      <c r="F43" s="61" t="s">
        <v>133</v>
      </c>
      <c r="G43" s="75"/>
    </row>
    <row r="44" spans="1:7" s="48" customFormat="1" ht="45" x14ac:dyDescent="0.25">
      <c r="A44" s="73" t="s">
        <v>135</v>
      </c>
      <c r="B44" s="89"/>
      <c r="C44" s="50"/>
      <c r="D44" s="50"/>
      <c r="E44" s="71"/>
      <c r="F44" s="69" t="s">
        <v>134</v>
      </c>
      <c r="G44" s="53">
        <f>SUM(G45)</f>
        <v>0</v>
      </c>
    </row>
    <row r="45" spans="1:7" s="4" customFormat="1" x14ac:dyDescent="0.25">
      <c r="A45" s="80" t="s">
        <v>31</v>
      </c>
      <c r="B45" s="97"/>
      <c r="C45" s="81"/>
      <c r="D45" s="81"/>
      <c r="E45" s="51"/>
      <c r="F45" s="61" t="s">
        <v>33</v>
      </c>
      <c r="G45" s="75"/>
    </row>
    <row r="46" spans="1:7" s="48" customFormat="1" x14ac:dyDescent="0.25">
      <c r="A46" s="73" t="s">
        <v>124</v>
      </c>
      <c r="B46" s="89"/>
      <c r="C46" s="50"/>
      <c r="D46" s="50"/>
      <c r="E46" s="71"/>
      <c r="F46" s="69" t="s">
        <v>136</v>
      </c>
      <c r="G46" s="53">
        <f>SUM(G47:G48)</f>
        <v>0</v>
      </c>
    </row>
    <row r="47" spans="1:7" s="4" customFormat="1" x14ac:dyDescent="0.25">
      <c r="A47" s="80" t="s">
        <v>37</v>
      </c>
      <c r="B47" s="97"/>
      <c r="C47" s="81"/>
      <c r="D47" s="81"/>
      <c r="E47" s="51"/>
      <c r="F47" s="61" t="s">
        <v>38</v>
      </c>
      <c r="G47" s="75"/>
    </row>
    <row r="48" spans="1:7" s="4" customFormat="1" x14ac:dyDescent="0.25">
      <c r="A48" s="80" t="s">
        <v>18</v>
      </c>
      <c r="B48" s="97"/>
      <c r="C48" s="81"/>
      <c r="D48" s="81"/>
      <c r="E48" s="51"/>
      <c r="F48" s="61" t="s">
        <v>19</v>
      </c>
      <c r="G48" s="75"/>
    </row>
    <row r="49" spans="1:7" s="48" customFormat="1" x14ac:dyDescent="0.25">
      <c r="A49" s="73" t="s">
        <v>125</v>
      </c>
      <c r="B49" s="89"/>
      <c r="C49" s="50"/>
      <c r="D49" s="50"/>
      <c r="E49" s="71"/>
      <c r="F49" s="69" t="s">
        <v>107</v>
      </c>
      <c r="G49" s="53">
        <f>SUM(G50:G51)</f>
        <v>0</v>
      </c>
    </row>
    <row r="50" spans="1:7" s="4" customFormat="1" x14ac:dyDescent="0.25">
      <c r="A50" s="80" t="s">
        <v>179</v>
      </c>
      <c r="B50" s="97"/>
      <c r="C50" s="81"/>
      <c r="D50" s="81"/>
      <c r="E50" s="51"/>
      <c r="F50" s="61" t="s">
        <v>46</v>
      </c>
      <c r="G50" s="75"/>
    </row>
    <row r="51" spans="1:7" s="4" customFormat="1" ht="30" x14ac:dyDescent="0.25">
      <c r="A51" s="80" t="s">
        <v>137</v>
      </c>
      <c r="B51" s="97"/>
      <c r="C51" s="81"/>
      <c r="D51" s="81"/>
      <c r="E51" s="51"/>
      <c r="F51" s="61" t="s">
        <v>13</v>
      </c>
      <c r="G51" s="75"/>
    </row>
    <row r="52" spans="1:7" s="48" customFormat="1" x14ac:dyDescent="0.25">
      <c r="A52" s="73" t="s">
        <v>5</v>
      </c>
      <c r="B52" s="89"/>
      <c r="C52" s="50"/>
      <c r="D52" s="50"/>
      <c r="E52" s="71"/>
      <c r="F52" s="69" t="s">
        <v>109</v>
      </c>
      <c r="G52" s="53">
        <f>SUM(G53)</f>
        <v>0</v>
      </c>
    </row>
    <row r="53" spans="1:7" s="4" customFormat="1" x14ac:dyDescent="0.25">
      <c r="A53" s="80" t="s">
        <v>62</v>
      </c>
      <c r="B53" s="97"/>
      <c r="C53" s="81"/>
      <c r="D53" s="81"/>
      <c r="E53" s="51"/>
      <c r="F53" s="61" t="s">
        <v>68</v>
      </c>
      <c r="G53" s="75"/>
    </row>
    <row r="54" spans="1:7" s="4" customFormat="1" ht="15.75" x14ac:dyDescent="0.25">
      <c r="A54" s="85" t="s">
        <v>4</v>
      </c>
      <c r="B54" s="97"/>
      <c r="C54" s="81"/>
      <c r="D54" s="81"/>
      <c r="E54" s="51"/>
      <c r="F54" s="35" t="s">
        <v>110</v>
      </c>
      <c r="G54" s="53">
        <f>SUM(G55)</f>
        <v>0</v>
      </c>
    </row>
    <row r="55" spans="1:7" s="86" customFormat="1" x14ac:dyDescent="0.2">
      <c r="A55" s="80" t="s">
        <v>180</v>
      </c>
      <c r="B55" s="97"/>
      <c r="C55" s="81"/>
      <c r="D55" s="81"/>
      <c r="E55" s="84"/>
      <c r="F55" s="87" t="s">
        <v>138</v>
      </c>
      <c r="G55" s="75"/>
    </row>
    <row r="56" spans="1:7" s="38" customFormat="1" ht="30" x14ac:dyDescent="0.25">
      <c r="A56" s="36" t="s">
        <v>15</v>
      </c>
      <c r="B56" s="95"/>
      <c r="C56" s="37"/>
      <c r="D56" s="37"/>
      <c r="E56" s="19" t="s">
        <v>79</v>
      </c>
      <c r="F56" s="67"/>
      <c r="G56" s="8">
        <f>SUM(G57,G59)</f>
        <v>0</v>
      </c>
    </row>
    <row r="57" spans="1:7" s="48" customFormat="1" x14ac:dyDescent="0.25">
      <c r="A57" s="73" t="s">
        <v>124</v>
      </c>
      <c r="B57" s="98"/>
      <c r="C57" s="64"/>
      <c r="D57" s="64"/>
      <c r="E57" s="74"/>
      <c r="F57" s="41" t="s">
        <v>102</v>
      </c>
      <c r="G57" s="53">
        <f>SUM(G58)</f>
        <v>0</v>
      </c>
    </row>
    <row r="58" spans="1:7" ht="15.75" x14ac:dyDescent="0.2">
      <c r="A58" s="60" t="s">
        <v>16</v>
      </c>
      <c r="B58" s="99"/>
      <c r="C58" s="12"/>
      <c r="D58" s="12"/>
      <c r="E58" s="19"/>
      <c r="F58" s="57" t="s">
        <v>17</v>
      </c>
      <c r="G58" s="14"/>
    </row>
    <row r="59" spans="1:7" s="42" customFormat="1" x14ac:dyDescent="0.25">
      <c r="A59" s="88" t="s">
        <v>125</v>
      </c>
      <c r="B59" s="92"/>
      <c r="C59" s="40"/>
      <c r="D59" s="40"/>
      <c r="E59" s="25"/>
      <c r="F59" s="41" t="s">
        <v>107</v>
      </c>
      <c r="G59" s="53">
        <f>SUM(G60)</f>
        <v>0</v>
      </c>
    </row>
    <row r="60" spans="1:7" s="79" customFormat="1" ht="45" x14ac:dyDescent="0.25">
      <c r="A60" s="63" t="s">
        <v>44</v>
      </c>
      <c r="B60" s="100"/>
      <c r="C60" s="76"/>
      <c r="D60" s="76"/>
      <c r="E60" s="77"/>
      <c r="F60" s="57" t="s">
        <v>52</v>
      </c>
      <c r="G60" s="78"/>
    </row>
    <row r="61" spans="1:7" s="48" customFormat="1" ht="30" x14ac:dyDescent="0.25">
      <c r="A61" s="109" t="s">
        <v>140</v>
      </c>
      <c r="B61" s="95"/>
      <c r="C61" s="37"/>
      <c r="D61" s="37"/>
      <c r="E61" s="19" t="s">
        <v>80</v>
      </c>
      <c r="F61" s="67"/>
      <c r="G61" s="8">
        <f>SUM(G62,G64,G71,G74,G80,G92,G99)</f>
        <v>0</v>
      </c>
    </row>
    <row r="62" spans="1:7" s="48" customFormat="1" x14ac:dyDescent="0.25">
      <c r="A62" s="109" t="s">
        <v>130</v>
      </c>
      <c r="B62" s="95"/>
      <c r="C62" s="37"/>
      <c r="D62" s="37"/>
      <c r="E62" s="19"/>
      <c r="F62" s="123" t="s">
        <v>105</v>
      </c>
      <c r="G62" s="53">
        <f>SUM(G63)</f>
        <v>0</v>
      </c>
    </row>
    <row r="63" spans="1:7" s="48" customFormat="1" ht="15.75" x14ac:dyDescent="0.25">
      <c r="A63" s="125" t="s">
        <v>191</v>
      </c>
      <c r="B63" s="95"/>
      <c r="C63" s="37"/>
      <c r="D63" s="37"/>
      <c r="E63" s="19"/>
      <c r="F63" s="57" t="s">
        <v>190</v>
      </c>
      <c r="G63" s="8"/>
    </row>
    <row r="64" spans="1:7" s="38" customFormat="1" x14ac:dyDescent="0.25">
      <c r="A64" s="65" t="s">
        <v>2</v>
      </c>
      <c r="B64" s="98"/>
      <c r="C64" s="64"/>
      <c r="D64" s="64"/>
      <c r="E64" s="64"/>
      <c r="F64" s="41" t="s">
        <v>104</v>
      </c>
      <c r="G64" s="53">
        <f>SUM(G65:G70)</f>
        <v>0</v>
      </c>
    </row>
    <row r="65" spans="1:7" ht="15.75" x14ac:dyDescent="0.25">
      <c r="A65" s="63" t="s">
        <v>22</v>
      </c>
      <c r="B65" s="99"/>
      <c r="C65" s="12"/>
      <c r="D65" s="12"/>
      <c r="E65" s="27"/>
      <c r="F65" s="57" t="s">
        <v>141</v>
      </c>
      <c r="G65" s="13"/>
    </row>
    <row r="66" spans="1:7" ht="15.75" x14ac:dyDescent="0.25">
      <c r="A66" s="63" t="s">
        <v>23</v>
      </c>
      <c r="B66" s="99"/>
      <c r="C66" s="12"/>
      <c r="D66" s="12"/>
      <c r="E66" s="27"/>
      <c r="F66" s="57" t="s">
        <v>28</v>
      </c>
      <c r="G66" s="13"/>
    </row>
    <row r="67" spans="1:7" ht="15.75" x14ac:dyDescent="0.25">
      <c r="A67" s="63" t="s">
        <v>24</v>
      </c>
      <c r="B67" s="99"/>
      <c r="C67" s="12"/>
      <c r="D67" s="12"/>
      <c r="E67" s="27"/>
      <c r="F67" s="57" t="s">
        <v>29</v>
      </c>
      <c r="G67" s="13"/>
    </row>
    <row r="68" spans="1:7" ht="15.75" x14ac:dyDescent="0.25">
      <c r="A68" s="63" t="s">
        <v>25</v>
      </c>
      <c r="B68" s="99"/>
      <c r="C68" s="12"/>
      <c r="D68" s="12"/>
      <c r="E68" s="27"/>
      <c r="F68" s="57" t="s">
        <v>142</v>
      </c>
      <c r="G68" s="13"/>
    </row>
    <row r="69" spans="1:7" ht="15.75" x14ac:dyDescent="0.25">
      <c r="A69" s="63" t="s">
        <v>26</v>
      </c>
      <c r="B69" s="99"/>
      <c r="C69" s="12"/>
      <c r="D69" s="12"/>
      <c r="E69" s="27"/>
      <c r="F69" s="57" t="s">
        <v>143</v>
      </c>
      <c r="G69" s="13"/>
    </row>
    <row r="70" spans="1:7" ht="30" x14ac:dyDescent="0.25">
      <c r="A70" s="63" t="s">
        <v>27</v>
      </c>
      <c r="B70" s="99"/>
      <c r="C70" s="12"/>
      <c r="D70" s="12"/>
      <c r="E70" s="27"/>
      <c r="F70" s="57" t="s">
        <v>30</v>
      </c>
      <c r="G70" s="13"/>
    </row>
    <row r="71" spans="1:7" s="42" customFormat="1" ht="15.75" x14ac:dyDescent="0.25">
      <c r="A71" s="65" t="s">
        <v>123</v>
      </c>
      <c r="B71" s="92"/>
      <c r="C71" s="40"/>
      <c r="D71" s="40"/>
      <c r="E71" s="25"/>
      <c r="F71" s="41" t="s">
        <v>103</v>
      </c>
      <c r="G71" s="9">
        <f>SUM(G72:G73)</f>
        <v>0</v>
      </c>
    </row>
    <row r="72" spans="1:7" ht="15.75" x14ac:dyDescent="0.25">
      <c r="A72" s="63" t="s">
        <v>31</v>
      </c>
      <c r="B72" s="99"/>
      <c r="C72" s="12"/>
      <c r="D72" s="12"/>
      <c r="E72" s="25"/>
      <c r="F72" s="57" t="s">
        <v>33</v>
      </c>
      <c r="G72" s="13"/>
    </row>
    <row r="73" spans="1:7" ht="15.75" x14ac:dyDescent="0.25">
      <c r="A73" s="63" t="s">
        <v>32</v>
      </c>
      <c r="B73" s="99"/>
      <c r="C73" s="12"/>
      <c r="D73" s="12"/>
      <c r="E73" s="25"/>
      <c r="F73" s="57" t="s">
        <v>34</v>
      </c>
      <c r="G73" s="13"/>
    </row>
    <row r="74" spans="1:7" s="38" customFormat="1" x14ac:dyDescent="0.25">
      <c r="A74" s="111" t="s">
        <v>124</v>
      </c>
      <c r="B74" s="98"/>
      <c r="C74" s="64"/>
      <c r="D74" s="64"/>
      <c r="E74" s="64"/>
      <c r="F74" s="41" t="s">
        <v>102</v>
      </c>
      <c r="G74" s="53">
        <f>SUM(G75:G79)</f>
        <v>0</v>
      </c>
    </row>
    <row r="75" spans="1:7" ht="15.75" x14ac:dyDescent="0.25">
      <c r="A75" s="63" t="s">
        <v>35</v>
      </c>
      <c r="B75" s="99"/>
      <c r="C75" s="12"/>
      <c r="D75" s="12"/>
      <c r="E75" s="26"/>
      <c r="F75" s="57" t="s">
        <v>36</v>
      </c>
      <c r="G75" s="14"/>
    </row>
    <row r="76" spans="1:7" ht="15.75" x14ac:dyDescent="0.25">
      <c r="A76" s="63" t="s">
        <v>37</v>
      </c>
      <c r="B76" s="99"/>
      <c r="C76" s="12"/>
      <c r="D76" s="12"/>
      <c r="E76" s="26"/>
      <c r="F76" s="57" t="s">
        <v>38</v>
      </c>
      <c r="G76" s="14"/>
    </row>
    <row r="77" spans="1:7" ht="60" x14ac:dyDescent="0.25">
      <c r="A77" s="63" t="s">
        <v>39</v>
      </c>
      <c r="B77" s="99"/>
      <c r="C77" s="12"/>
      <c r="D77" s="12"/>
      <c r="E77" s="26"/>
      <c r="F77" s="57" t="s">
        <v>40</v>
      </c>
      <c r="G77" s="14"/>
    </row>
    <row r="78" spans="1:7" ht="15.75" x14ac:dyDescent="0.25">
      <c r="A78" s="63" t="s">
        <v>18</v>
      </c>
      <c r="B78" s="99"/>
      <c r="C78" s="12"/>
      <c r="D78" s="12"/>
      <c r="E78" s="26"/>
      <c r="F78" s="57" t="s">
        <v>19</v>
      </c>
      <c r="G78" s="14"/>
    </row>
    <row r="79" spans="1:7" ht="45" x14ac:dyDescent="0.2">
      <c r="A79" s="80" t="s">
        <v>145</v>
      </c>
      <c r="B79" s="99"/>
      <c r="C79" s="12"/>
      <c r="D79" s="12"/>
      <c r="E79" s="26"/>
      <c r="F79" s="57" t="s">
        <v>144</v>
      </c>
      <c r="G79" s="14"/>
    </row>
    <row r="80" spans="1:7" s="38" customFormat="1" x14ac:dyDescent="0.25">
      <c r="A80" s="88" t="s">
        <v>125</v>
      </c>
      <c r="B80" s="98"/>
      <c r="C80" s="64"/>
      <c r="D80" s="64"/>
      <c r="E80" s="64"/>
      <c r="F80" s="41" t="s">
        <v>107</v>
      </c>
      <c r="G80" s="53">
        <f>SUM(G81:G91)</f>
        <v>0</v>
      </c>
    </row>
    <row r="81" spans="1:7" s="38" customFormat="1" ht="15.75" x14ac:dyDescent="0.25">
      <c r="A81" s="60" t="s">
        <v>179</v>
      </c>
      <c r="B81" s="98"/>
      <c r="C81" s="64"/>
      <c r="D81" s="64"/>
      <c r="E81" s="64"/>
      <c r="F81" s="57" t="s">
        <v>46</v>
      </c>
      <c r="G81" s="65"/>
    </row>
    <row r="82" spans="1:7" ht="30" x14ac:dyDescent="0.2">
      <c r="A82" s="80" t="s">
        <v>41</v>
      </c>
      <c r="B82" s="99"/>
      <c r="C82" s="12"/>
      <c r="D82" s="12"/>
      <c r="E82" s="26"/>
      <c r="F82" s="57" t="s">
        <v>47</v>
      </c>
      <c r="G82" s="14"/>
    </row>
    <row r="83" spans="1:7" x14ac:dyDescent="0.2">
      <c r="A83" s="80" t="s">
        <v>42</v>
      </c>
      <c r="B83" s="99"/>
      <c r="C83" s="12"/>
      <c r="D83" s="12"/>
      <c r="E83" s="26"/>
      <c r="F83" s="57" t="s">
        <v>48</v>
      </c>
      <c r="G83" s="14"/>
    </row>
    <row r="84" spans="1:7" ht="30" x14ac:dyDescent="0.2">
      <c r="A84" s="80" t="s">
        <v>185</v>
      </c>
      <c r="B84" s="99"/>
      <c r="C84" s="12"/>
      <c r="D84" s="12"/>
      <c r="E84" s="26"/>
      <c r="F84" s="57" t="s">
        <v>50</v>
      </c>
      <c r="G84" s="14"/>
    </row>
    <row r="85" spans="1:7" ht="30" x14ac:dyDescent="0.2">
      <c r="A85" s="80" t="s">
        <v>146</v>
      </c>
      <c r="B85" s="99"/>
      <c r="C85" s="12"/>
      <c r="D85" s="12"/>
      <c r="E85" s="26"/>
      <c r="F85" s="57" t="s">
        <v>51</v>
      </c>
      <c r="G85" s="14"/>
    </row>
    <row r="86" spans="1:7" ht="30" x14ac:dyDescent="0.2">
      <c r="A86" s="80" t="s">
        <v>137</v>
      </c>
      <c r="B86" s="99"/>
      <c r="C86" s="12"/>
      <c r="D86" s="12"/>
      <c r="E86" s="26"/>
      <c r="F86" s="57" t="s">
        <v>192</v>
      </c>
      <c r="G86" s="14"/>
    </row>
    <row r="87" spans="1:7" ht="45" x14ac:dyDescent="0.2">
      <c r="A87" s="80" t="s">
        <v>44</v>
      </c>
      <c r="B87" s="99"/>
      <c r="C87" s="12"/>
      <c r="D87" s="12"/>
      <c r="E87" s="26"/>
      <c r="F87" s="57" t="s">
        <v>52</v>
      </c>
      <c r="G87" s="14"/>
    </row>
    <row r="88" spans="1:7" x14ac:dyDescent="0.2">
      <c r="A88" s="112" t="s">
        <v>45</v>
      </c>
      <c r="B88" s="99"/>
      <c r="C88" s="12"/>
      <c r="D88" s="12"/>
      <c r="E88" s="26"/>
      <c r="F88" s="57" t="s">
        <v>53</v>
      </c>
      <c r="G88" s="14"/>
    </row>
    <row r="89" spans="1:7" x14ac:dyDescent="0.2">
      <c r="A89" s="112" t="s">
        <v>147</v>
      </c>
      <c r="B89" s="101"/>
      <c r="C89" s="18"/>
      <c r="D89" s="18"/>
      <c r="E89" s="26"/>
      <c r="F89" s="57" t="s">
        <v>54</v>
      </c>
      <c r="G89" s="14"/>
    </row>
    <row r="90" spans="1:7" ht="45" x14ac:dyDescent="0.2">
      <c r="A90" s="113" t="s">
        <v>186</v>
      </c>
      <c r="B90" s="101"/>
      <c r="C90" s="18"/>
      <c r="D90" s="18"/>
      <c r="E90" s="26"/>
      <c r="F90" s="57" t="s">
        <v>90</v>
      </c>
      <c r="G90" s="14"/>
    </row>
    <row r="91" spans="1:7" ht="47.25" x14ac:dyDescent="0.2">
      <c r="A91" s="118" t="s">
        <v>187</v>
      </c>
      <c r="B91" s="101"/>
      <c r="C91" s="18"/>
      <c r="D91" s="18"/>
      <c r="E91" s="26"/>
      <c r="F91" s="57" t="s">
        <v>121</v>
      </c>
      <c r="G91" s="14"/>
    </row>
    <row r="92" spans="1:7" s="38" customFormat="1" x14ac:dyDescent="0.25">
      <c r="A92" s="65" t="s">
        <v>5</v>
      </c>
      <c r="B92" s="98"/>
      <c r="C92" s="64"/>
      <c r="D92" s="64"/>
      <c r="E92" s="64"/>
      <c r="F92" s="41" t="s">
        <v>109</v>
      </c>
      <c r="G92" s="53">
        <f>SUM(G93:G98)</f>
        <v>0</v>
      </c>
    </row>
    <row r="93" spans="1:7" ht="15.75" x14ac:dyDescent="0.25">
      <c r="A93" s="63" t="s">
        <v>14</v>
      </c>
      <c r="B93" s="99"/>
      <c r="C93" s="12"/>
      <c r="D93" s="12"/>
      <c r="E93" s="25"/>
      <c r="F93" s="57" t="s">
        <v>63</v>
      </c>
      <c r="G93" s="13"/>
    </row>
    <row r="94" spans="1:7" ht="30" x14ac:dyDescent="0.25">
      <c r="A94" s="63" t="s">
        <v>58</v>
      </c>
      <c r="B94" s="99"/>
      <c r="C94" s="12"/>
      <c r="D94" s="12"/>
      <c r="E94" s="26"/>
      <c r="F94" s="57" t="s">
        <v>64</v>
      </c>
      <c r="G94" s="14"/>
    </row>
    <row r="95" spans="1:7" ht="15.75" x14ac:dyDescent="0.25">
      <c r="A95" s="63" t="s">
        <v>59</v>
      </c>
      <c r="B95" s="99"/>
      <c r="C95" s="12"/>
      <c r="D95" s="12"/>
      <c r="E95" s="26"/>
      <c r="F95" s="57" t="s">
        <v>65</v>
      </c>
      <c r="G95" s="14"/>
    </row>
    <row r="96" spans="1:7" ht="15.75" x14ac:dyDescent="0.25">
      <c r="A96" s="63" t="s">
        <v>60</v>
      </c>
      <c r="B96" s="99"/>
      <c r="C96" s="12"/>
      <c r="D96" s="12"/>
      <c r="E96" s="26"/>
      <c r="F96" s="57" t="s">
        <v>66</v>
      </c>
      <c r="G96" s="14"/>
    </row>
    <row r="97" spans="1:7" ht="15.75" x14ac:dyDescent="0.25">
      <c r="A97" s="63" t="s">
        <v>61</v>
      </c>
      <c r="B97" s="99"/>
      <c r="C97" s="12"/>
      <c r="D97" s="12"/>
      <c r="E97" s="26"/>
      <c r="F97" s="57" t="s">
        <v>67</v>
      </c>
      <c r="G97" s="14"/>
    </row>
    <row r="98" spans="1:7" ht="15.75" x14ac:dyDescent="0.25">
      <c r="A98" s="63" t="s">
        <v>62</v>
      </c>
      <c r="B98" s="99"/>
      <c r="C98" s="12"/>
      <c r="D98" s="12"/>
      <c r="E98" s="26"/>
      <c r="F98" s="57" t="s">
        <v>68</v>
      </c>
      <c r="G98" s="14"/>
    </row>
    <row r="99" spans="1:7" s="42" customFormat="1" x14ac:dyDescent="0.25">
      <c r="A99" s="65" t="s">
        <v>4</v>
      </c>
      <c r="B99" s="92"/>
      <c r="C99" s="40"/>
      <c r="D99" s="40"/>
      <c r="E99" s="25"/>
      <c r="F99" s="41" t="s">
        <v>110</v>
      </c>
      <c r="G99" s="53">
        <f>SUM(G100:G107)</f>
        <v>0</v>
      </c>
    </row>
    <row r="100" spans="1:7" ht="30" x14ac:dyDescent="0.25">
      <c r="A100" s="80" t="s">
        <v>155</v>
      </c>
      <c r="B100" s="96"/>
      <c r="C100" s="16"/>
      <c r="D100" s="16"/>
      <c r="E100" s="25"/>
      <c r="F100" s="57" t="s">
        <v>148</v>
      </c>
      <c r="G100" s="9"/>
    </row>
    <row r="101" spans="1:7" ht="15.75" x14ac:dyDescent="0.25">
      <c r="A101" s="80" t="s">
        <v>156</v>
      </c>
      <c r="B101" s="96"/>
      <c r="C101" s="16"/>
      <c r="D101" s="16"/>
      <c r="E101" s="25"/>
      <c r="F101" s="57" t="s">
        <v>149</v>
      </c>
      <c r="G101" s="9"/>
    </row>
    <row r="102" spans="1:7" ht="15.75" x14ac:dyDescent="0.25">
      <c r="A102" s="80" t="s">
        <v>157</v>
      </c>
      <c r="B102" s="96"/>
      <c r="C102" s="16"/>
      <c r="D102" s="16"/>
      <c r="E102" s="25"/>
      <c r="F102" s="57" t="s">
        <v>150</v>
      </c>
      <c r="G102" s="9"/>
    </row>
    <row r="103" spans="1:7" ht="45" x14ac:dyDescent="0.25">
      <c r="A103" s="80" t="s">
        <v>188</v>
      </c>
      <c r="B103" s="96"/>
      <c r="C103" s="16"/>
      <c r="D103" s="16"/>
      <c r="E103" s="25"/>
      <c r="F103" s="57" t="s">
        <v>151</v>
      </c>
      <c r="G103" s="9"/>
    </row>
    <row r="104" spans="1:7" ht="15.75" x14ac:dyDescent="0.25">
      <c r="A104" s="80" t="s">
        <v>158</v>
      </c>
      <c r="B104" s="96"/>
      <c r="C104" s="16"/>
      <c r="D104" s="16"/>
      <c r="E104" s="25"/>
      <c r="F104" s="57" t="s">
        <v>152</v>
      </c>
      <c r="G104" s="9"/>
    </row>
    <row r="105" spans="1:7" ht="60" x14ac:dyDescent="0.25">
      <c r="A105" s="80" t="s">
        <v>139</v>
      </c>
      <c r="B105" s="96"/>
      <c r="C105" s="16"/>
      <c r="D105" s="16"/>
      <c r="E105" s="25"/>
      <c r="F105" s="57" t="s">
        <v>138</v>
      </c>
      <c r="G105" s="9"/>
    </row>
    <row r="106" spans="1:7" ht="30" x14ac:dyDescent="0.25">
      <c r="A106" s="80" t="s">
        <v>159</v>
      </c>
      <c r="B106" s="96"/>
      <c r="C106" s="16"/>
      <c r="D106" s="16"/>
      <c r="E106" s="25"/>
      <c r="F106" s="57" t="s">
        <v>153</v>
      </c>
      <c r="G106" s="9"/>
    </row>
    <row r="107" spans="1:7" ht="30" x14ac:dyDescent="0.25">
      <c r="A107" s="80" t="s">
        <v>181</v>
      </c>
      <c r="B107" s="96"/>
      <c r="C107" s="16"/>
      <c r="D107" s="16"/>
      <c r="E107" s="25"/>
      <c r="F107" s="57" t="s">
        <v>154</v>
      </c>
      <c r="G107" s="9"/>
    </row>
    <row r="108" spans="1:7" s="42" customFormat="1" ht="30" x14ac:dyDescent="0.25">
      <c r="A108" s="115" t="s">
        <v>112</v>
      </c>
      <c r="B108" s="94"/>
      <c r="C108" s="44"/>
      <c r="D108" s="44"/>
      <c r="E108" s="25" t="s">
        <v>86</v>
      </c>
      <c r="F108" s="67"/>
      <c r="G108" s="53">
        <f>SUM(G109)</f>
        <v>0</v>
      </c>
    </row>
    <row r="109" spans="1:7" ht="31.5" x14ac:dyDescent="0.2">
      <c r="A109" s="114" t="s">
        <v>182</v>
      </c>
      <c r="B109" s="99"/>
      <c r="C109" s="12"/>
      <c r="D109" s="12"/>
      <c r="E109" s="19"/>
      <c r="F109" s="57" t="s">
        <v>183</v>
      </c>
      <c r="G109" s="13"/>
    </row>
    <row r="110" spans="1:7" s="42" customFormat="1" ht="45" x14ac:dyDescent="0.25">
      <c r="A110" s="115" t="s">
        <v>111</v>
      </c>
      <c r="B110" s="94"/>
      <c r="C110" s="44"/>
      <c r="D110" s="44"/>
      <c r="E110" s="25" t="s">
        <v>83</v>
      </c>
      <c r="F110" s="67"/>
      <c r="G110" s="53">
        <f>SUM(G111)</f>
        <v>0</v>
      </c>
    </row>
    <row r="111" spans="1:7" x14ac:dyDescent="0.2">
      <c r="A111" s="117" t="s">
        <v>184</v>
      </c>
      <c r="B111" s="102"/>
      <c r="C111" s="17"/>
      <c r="D111" s="17"/>
      <c r="E111" s="19"/>
      <c r="F111" s="57" t="s">
        <v>114</v>
      </c>
      <c r="G111" s="49"/>
    </row>
    <row r="112" spans="1:7" s="42" customFormat="1" x14ac:dyDescent="0.25">
      <c r="A112" s="115" t="s">
        <v>84</v>
      </c>
      <c r="B112" s="103"/>
      <c r="C112" s="45"/>
      <c r="D112" s="45"/>
      <c r="E112" s="19" t="s">
        <v>85</v>
      </c>
      <c r="F112" s="67"/>
      <c r="G112" s="53">
        <f>SUM(G113)</f>
        <v>0</v>
      </c>
    </row>
    <row r="113" spans="1:7" ht="15.75" x14ac:dyDescent="0.25">
      <c r="A113" s="116" t="s">
        <v>113</v>
      </c>
      <c r="B113" s="102"/>
      <c r="C113" s="17"/>
      <c r="D113" s="17"/>
      <c r="F113" s="57" t="s">
        <v>114</v>
      </c>
      <c r="G113" s="49"/>
    </row>
    <row r="114" spans="1:7" s="42" customFormat="1" ht="45" x14ac:dyDescent="0.25">
      <c r="A114" s="115" t="s">
        <v>115</v>
      </c>
      <c r="B114" s="103"/>
      <c r="C114" s="45"/>
      <c r="D114" s="45"/>
      <c r="E114" s="19" t="s">
        <v>116</v>
      </c>
      <c r="F114" s="67"/>
      <c r="G114" s="9">
        <f>SUM(G115,G117)</f>
        <v>0</v>
      </c>
    </row>
    <row r="115" spans="1:7" ht="15.75" x14ac:dyDescent="0.25">
      <c r="A115" s="85" t="s">
        <v>125</v>
      </c>
      <c r="B115" s="96"/>
      <c r="C115" s="16"/>
      <c r="D115" s="16"/>
      <c r="E115" s="25"/>
      <c r="F115" s="41" t="s">
        <v>107</v>
      </c>
      <c r="G115" s="53">
        <f>SUM(G116)</f>
        <v>0</v>
      </c>
    </row>
    <row r="116" spans="1:7" ht="45" x14ac:dyDescent="0.25">
      <c r="A116" s="106" t="s">
        <v>44</v>
      </c>
      <c r="B116" s="99"/>
      <c r="C116" s="12"/>
      <c r="D116" s="12"/>
      <c r="E116" s="26"/>
      <c r="F116" s="57" t="s">
        <v>52</v>
      </c>
      <c r="G116" s="49"/>
    </row>
    <row r="117" spans="1:7" x14ac:dyDescent="0.25">
      <c r="A117" s="119" t="s">
        <v>5</v>
      </c>
      <c r="B117" s="96"/>
      <c r="C117" s="16"/>
      <c r="D117" s="16"/>
      <c r="E117" s="25"/>
      <c r="F117" s="41" t="s">
        <v>109</v>
      </c>
      <c r="G117" s="53">
        <f>SUM(G118)</f>
        <v>0</v>
      </c>
    </row>
    <row r="118" spans="1:7" ht="30" x14ac:dyDescent="0.25">
      <c r="A118" s="106" t="s">
        <v>58</v>
      </c>
      <c r="B118" s="99"/>
      <c r="C118" s="12"/>
      <c r="D118" s="12"/>
      <c r="E118" s="26"/>
      <c r="F118" s="57" t="s">
        <v>64</v>
      </c>
      <c r="G118" s="13"/>
    </row>
    <row r="119" spans="1:7" s="42" customFormat="1" x14ac:dyDescent="0.25">
      <c r="A119" s="115" t="s">
        <v>117</v>
      </c>
      <c r="B119" s="103"/>
      <c r="C119" s="45"/>
      <c r="D119" s="45"/>
      <c r="E119" s="19" t="s">
        <v>87</v>
      </c>
      <c r="F119" s="67"/>
      <c r="G119" s="53">
        <f>SUM(G120)</f>
        <v>0</v>
      </c>
    </row>
    <row r="120" spans="1:7" x14ac:dyDescent="0.25">
      <c r="A120" s="120" t="s">
        <v>55</v>
      </c>
      <c r="B120" s="102"/>
      <c r="C120" s="17"/>
      <c r="D120" s="17"/>
      <c r="E120" s="26"/>
      <c r="F120" s="41" t="s">
        <v>118</v>
      </c>
      <c r="G120" s="53">
        <f>SUM(G121)</f>
        <v>0</v>
      </c>
    </row>
    <row r="121" spans="1:7" ht="15.75" x14ac:dyDescent="0.25">
      <c r="A121" s="106" t="s">
        <v>56</v>
      </c>
      <c r="B121" s="99"/>
      <c r="C121" s="12"/>
      <c r="D121" s="12"/>
      <c r="E121" s="26"/>
      <c r="F121" s="57" t="s">
        <v>57</v>
      </c>
      <c r="G121" s="13"/>
    </row>
    <row r="122" spans="1:7" s="42" customFormat="1" ht="60" x14ac:dyDescent="0.25">
      <c r="A122" s="108" t="s">
        <v>120</v>
      </c>
      <c r="B122" s="121"/>
      <c r="C122" s="46"/>
      <c r="D122" s="46"/>
      <c r="E122" s="19" t="s">
        <v>193</v>
      </c>
      <c r="F122" s="43"/>
      <c r="G122" s="53">
        <f>SUM(G123)</f>
        <v>0</v>
      </c>
    </row>
    <row r="123" spans="1:7" ht="30" x14ac:dyDescent="0.25">
      <c r="A123" s="120" t="s">
        <v>6</v>
      </c>
      <c r="B123" s="102"/>
      <c r="C123" s="17"/>
      <c r="D123" s="17"/>
      <c r="E123" s="19"/>
      <c r="F123" s="57" t="s">
        <v>108</v>
      </c>
      <c r="G123" s="13"/>
    </row>
    <row r="124" spans="1:7" s="42" customFormat="1" ht="45" x14ac:dyDescent="0.25">
      <c r="A124" s="108" t="s">
        <v>161</v>
      </c>
      <c r="B124" s="105"/>
      <c r="C124" s="66"/>
      <c r="D124" s="66"/>
      <c r="E124" s="19" t="s">
        <v>160</v>
      </c>
      <c r="F124" s="41"/>
      <c r="G124" s="53">
        <f>SUM(G125:G126)</f>
        <v>0</v>
      </c>
    </row>
    <row r="125" spans="1:7" ht="30" x14ac:dyDescent="0.2">
      <c r="A125" s="80" t="s">
        <v>163</v>
      </c>
      <c r="B125" s="102"/>
      <c r="C125" s="17"/>
      <c r="D125" s="17"/>
      <c r="E125" s="19"/>
      <c r="F125" s="57" t="s">
        <v>162</v>
      </c>
      <c r="G125" s="13"/>
    </row>
    <row r="126" spans="1:7" ht="30" x14ac:dyDescent="0.2">
      <c r="A126" s="80" t="s">
        <v>165</v>
      </c>
      <c r="B126" s="102"/>
      <c r="C126" s="17"/>
      <c r="D126" s="17"/>
      <c r="E126" s="19"/>
      <c r="F126" s="57" t="s">
        <v>164</v>
      </c>
      <c r="G126" s="13"/>
    </row>
    <row r="127" spans="1:7" s="38" customFormat="1" ht="30" x14ac:dyDescent="0.25">
      <c r="A127" s="36" t="s">
        <v>69</v>
      </c>
      <c r="B127" s="95"/>
      <c r="C127" s="37"/>
      <c r="D127" s="37"/>
      <c r="E127" s="25" t="s">
        <v>81</v>
      </c>
      <c r="F127" s="67"/>
      <c r="G127" s="53">
        <f>SUM(G128)</f>
        <v>0</v>
      </c>
    </row>
    <row r="128" spans="1:7" x14ac:dyDescent="0.2">
      <c r="A128" s="80" t="s">
        <v>167</v>
      </c>
      <c r="B128" s="102"/>
      <c r="C128" s="17"/>
      <c r="D128" s="17"/>
      <c r="E128" s="27"/>
      <c r="F128" s="57" t="s">
        <v>166</v>
      </c>
      <c r="G128" s="49"/>
    </row>
    <row r="129" spans="1:7" s="42" customFormat="1" x14ac:dyDescent="0.25">
      <c r="A129" s="36" t="s">
        <v>119</v>
      </c>
      <c r="B129" s="95"/>
      <c r="C129" s="37"/>
      <c r="D129" s="37"/>
      <c r="E129" s="25" t="s">
        <v>91</v>
      </c>
      <c r="F129" s="43"/>
      <c r="G129" s="53">
        <f>SUM(G130)</f>
        <v>0</v>
      </c>
    </row>
    <row r="130" spans="1:7" x14ac:dyDescent="0.2">
      <c r="A130" s="80" t="s">
        <v>167</v>
      </c>
      <c r="B130" s="99"/>
      <c r="C130" s="12"/>
      <c r="D130" s="12"/>
      <c r="E130" s="25"/>
      <c r="F130" s="57" t="s">
        <v>166</v>
      </c>
      <c r="G130" s="13"/>
    </row>
    <row r="131" spans="1:7" s="42" customFormat="1" x14ac:dyDescent="0.25">
      <c r="A131" s="109" t="s">
        <v>169</v>
      </c>
      <c r="B131" s="104"/>
      <c r="C131" s="46"/>
      <c r="D131" s="46"/>
      <c r="E131" s="25" t="s">
        <v>168</v>
      </c>
      <c r="F131" s="43"/>
      <c r="G131" s="53">
        <f>SUM(G132:G136)</f>
        <v>0</v>
      </c>
    </row>
    <row r="132" spans="1:7" ht="30" x14ac:dyDescent="0.2">
      <c r="A132" s="80" t="s">
        <v>163</v>
      </c>
      <c r="B132" s="99"/>
      <c r="C132" s="12"/>
      <c r="D132" s="12"/>
      <c r="E132" s="25"/>
      <c r="F132" s="57" t="s">
        <v>162</v>
      </c>
      <c r="G132" s="13"/>
    </row>
    <row r="133" spans="1:7" ht="30" x14ac:dyDescent="0.2">
      <c r="A133" s="80" t="s">
        <v>165</v>
      </c>
      <c r="B133" s="99"/>
      <c r="C133" s="12"/>
      <c r="D133" s="12"/>
      <c r="E133" s="25"/>
      <c r="F133" s="57" t="s">
        <v>164</v>
      </c>
      <c r="G133" s="13"/>
    </row>
    <row r="134" spans="1:7" x14ac:dyDescent="0.2">
      <c r="A134" s="80" t="s">
        <v>173</v>
      </c>
      <c r="B134" s="99"/>
      <c r="C134" s="12"/>
      <c r="D134" s="12"/>
      <c r="E134" s="25"/>
      <c r="F134" s="57" t="s">
        <v>170</v>
      </c>
      <c r="G134" s="13"/>
    </row>
    <row r="135" spans="1:7" x14ac:dyDescent="0.2">
      <c r="A135" s="80" t="s">
        <v>174</v>
      </c>
      <c r="B135" s="99"/>
      <c r="C135" s="12"/>
      <c r="D135" s="12"/>
      <c r="E135" s="25"/>
      <c r="F135" s="57" t="s">
        <v>171</v>
      </c>
      <c r="G135" s="13"/>
    </row>
    <row r="136" spans="1:7" x14ac:dyDescent="0.2">
      <c r="A136" s="80" t="s">
        <v>175</v>
      </c>
      <c r="B136" s="99"/>
      <c r="C136" s="12"/>
      <c r="D136" s="12"/>
      <c r="E136" s="25"/>
      <c r="F136" s="57" t="s">
        <v>172</v>
      </c>
      <c r="G136" s="13"/>
    </row>
    <row r="137" spans="1:7" s="42" customFormat="1" ht="15.75" x14ac:dyDescent="0.25">
      <c r="A137" s="115" t="s">
        <v>88</v>
      </c>
      <c r="B137" s="104"/>
      <c r="C137" s="46"/>
      <c r="D137" s="46"/>
      <c r="E137" s="19" t="s">
        <v>89</v>
      </c>
      <c r="F137" s="67"/>
      <c r="G137" s="9"/>
    </row>
    <row r="138" spans="1:7" s="42" customFormat="1" x14ac:dyDescent="0.25">
      <c r="A138" s="109" t="s">
        <v>177</v>
      </c>
      <c r="B138" s="104"/>
      <c r="C138" s="46"/>
      <c r="D138" s="46"/>
      <c r="E138" s="19" t="s">
        <v>176</v>
      </c>
      <c r="F138" s="67"/>
      <c r="G138" s="53">
        <f>SUM(G139)</f>
        <v>0</v>
      </c>
    </row>
    <row r="139" spans="1:7" s="42" customFormat="1" ht="16.5" thickBot="1" x14ac:dyDescent="0.3">
      <c r="A139" s="194" t="s">
        <v>175</v>
      </c>
      <c r="B139" s="195"/>
      <c r="C139" s="196"/>
      <c r="D139" s="196"/>
      <c r="E139" s="197"/>
      <c r="F139" s="198" t="s">
        <v>172</v>
      </c>
      <c r="G139" s="192"/>
    </row>
    <row r="140" spans="1:7" s="48" customFormat="1" ht="16.5" thickBot="1" x14ac:dyDescent="0.3">
      <c r="A140" s="281" t="s">
        <v>70</v>
      </c>
      <c r="B140" s="282"/>
      <c r="C140" s="282"/>
      <c r="D140" s="282"/>
      <c r="E140" s="282"/>
      <c r="F140" s="283"/>
      <c r="G140" s="193">
        <f>SUM(G138,G137,G131,G129,G127,G124,G122,G119,G114,G112,G110,G108,G61,G56,G40,G38,G36,G28,G26,G24,G16,G13)</f>
        <v>0</v>
      </c>
    </row>
    <row r="141" spans="1:7" ht="14.25" customHeight="1" x14ac:dyDescent="0.2"/>
    <row r="142" spans="1:7" ht="21" customHeight="1" x14ac:dyDescent="0.2">
      <c r="A142" s="273" t="s">
        <v>178</v>
      </c>
      <c r="B142" s="273"/>
      <c r="C142" s="273"/>
      <c r="D142" s="273"/>
      <c r="E142" s="273"/>
      <c r="F142" s="273"/>
      <c r="G142" s="273"/>
    </row>
    <row r="143" spans="1:7" ht="12.75" x14ac:dyDescent="0.2">
      <c r="A143" s="272" t="s">
        <v>126</v>
      </c>
      <c r="B143" s="272"/>
      <c r="C143" s="272"/>
      <c r="D143" s="272"/>
      <c r="E143" s="272"/>
      <c r="F143" s="272"/>
      <c r="G143" s="272"/>
    </row>
  </sheetData>
  <mergeCells count="12">
    <mergeCell ref="A143:G143"/>
    <mergeCell ref="A142:G142"/>
    <mergeCell ref="B11:F11"/>
    <mergeCell ref="A11:A12"/>
    <mergeCell ref="G11:G12"/>
    <mergeCell ref="A140:F140"/>
    <mergeCell ref="A8:G8"/>
    <mergeCell ref="A7:G7"/>
    <mergeCell ref="E6:G6"/>
    <mergeCell ref="F1:G1"/>
    <mergeCell ref="E3:G3"/>
    <mergeCell ref="E5:G5"/>
  </mergeCells>
  <phoneticPr fontId="4" type="noConversion"/>
  <pageMargins left="0.78740157480314965" right="0.39370078740157483" top="0.39370078740157483" bottom="0.39370078740157483" header="0.39370078740157483" footer="0.39370078740157483"/>
  <pageSetup paperSize="9" scale="79" fitToHeight="4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7"/>
  <sheetViews>
    <sheetView view="pageBreakPreview" topLeftCell="A98" zoomScaleNormal="130" zoomScaleSheetLayoutView="100" workbookViewId="0">
      <selection activeCell="H132" sqref="H132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11.42578125" style="32" customWidth="1"/>
    <col min="8" max="8" width="12.42578125" customWidth="1"/>
    <col min="9" max="9" width="7.28515625" customWidth="1"/>
  </cols>
  <sheetData>
    <row r="2" spans="1:9" ht="12.75" x14ac:dyDescent="0.2">
      <c r="A2" s="311" t="s">
        <v>311</v>
      </c>
      <c r="B2" s="312"/>
      <c r="C2" s="312"/>
      <c r="D2" s="312"/>
      <c r="E2" s="312"/>
      <c r="F2" s="312"/>
      <c r="G2" s="312"/>
      <c r="H2" s="312"/>
      <c r="I2" s="312"/>
    </row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77000</v>
      </c>
      <c r="H104" s="9">
        <f>SUM(H105)</f>
        <v>64976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>
        <v>77000</v>
      </c>
      <c r="H105" s="202">
        <v>64976</v>
      </c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77000</v>
      </c>
      <c r="H134" s="9">
        <v>64976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3" t="s">
        <v>178</v>
      </c>
      <c r="B136" s="273"/>
      <c r="C136" s="273"/>
      <c r="D136" s="273"/>
      <c r="E136" s="273"/>
      <c r="F136" s="273"/>
      <c r="G136" s="273"/>
    </row>
    <row r="137" spans="1:9" ht="12.75" x14ac:dyDescent="0.2">
      <c r="A137" s="272" t="s">
        <v>126</v>
      </c>
      <c r="B137" s="272"/>
      <c r="C137" s="272"/>
      <c r="D137" s="272"/>
      <c r="E137" s="272"/>
      <c r="F137" s="272"/>
      <c r="G137" s="272"/>
    </row>
  </sheetData>
  <mergeCells count="9">
    <mergeCell ref="A2:I2"/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69" fitToHeight="4" orientation="portrait" r:id="rId1"/>
  <headerFooter alignWithMargins="0">
    <oddHeader>&amp;L&amp;F&amp;C&amp;A&amp;R&amp;P из&amp;N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topLeftCell="A131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3" t="s">
        <v>178</v>
      </c>
      <c r="B136" s="273"/>
      <c r="C136" s="273"/>
      <c r="D136" s="273"/>
      <c r="E136" s="273"/>
      <c r="F136" s="273"/>
      <c r="G136" s="273"/>
    </row>
    <row r="137" spans="1:9" ht="12.75" x14ac:dyDescent="0.2">
      <c r="A137" s="272" t="s">
        <v>126</v>
      </c>
      <c r="B137" s="272"/>
      <c r="C137" s="272"/>
      <c r="D137" s="272"/>
      <c r="E137" s="272"/>
      <c r="F137" s="272"/>
      <c r="G137" s="272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7"/>
  <sheetViews>
    <sheetView view="pageBreakPreview" topLeftCell="A122" zoomScaleNormal="130" zoomScaleSheetLayoutView="100" workbookViewId="0">
      <selection activeCell="H76" sqref="H76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9.140625" style="32"/>
    <col min="8" max="8" width="12.5703125" customWidth="1"/>
    <col min="9" max="9" width="4" hidden="1" customWidth="1"/>
  </cols>
  <sheetData>
    <row r="2" spans="1:9" x14ac:dyDescent="0.2">
      <c r="A2" s="3" t="s">
        <v>314</v>
      </c>
      <c r="B2" s="3" t="s">
        <v>300</v>
      </c>
    </row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780000</v>
      </c>
      <c r="H55" s="8">
        <f>SUM(H56,H58,H65,H68,H74,H86,H93)</f>
        <v>718225.66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ht="15.75" x14ac:dyDescent="0.25">
      <c r="A74" s="88" t="s">
        <v>125</v>
      </c>
      <c r="B74" s="98"/>
      <c r="C74" s="64"/>
      <c r="D74" s="64"/>
      <c r="E74" s="64"/>
      <c r="F74" s="41" t="s">
        <v>107</v>
      </c>
      <c r="G74" s="9">
        <f>SUM(G75:G85)</f>
        <v>722000</v>
      </c>
      <c r="H74" s="65">
        <f>SUM(H75:H85)</f>
        <v>662746.66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49">
        <f>645000+77000</f>
        <v>722000</v>
      </c>
      <c r="H75" s="204">
        <v>662746.66</v>
      </c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58000</v>
      </c>
      <c r="H93" s="9">
        <f>SUM(H94:H101)</f>
        <v>55479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">
      <c r="A96" s="80" t="s">
        <v>157</v>
      </c>
      <c r="B96" s="96"/>
      <c r="C96" s="16"/>
      <c r="D96" s="16"/>
      <c r="E96" s="25"/>
      <c r="F96" s="57" t="s">
        <v>150</v>
      </c>
      <c r="G96" s="49">
        <v>10000</v>
      </c>
      <c r="H96" s="202">
        <v>7995</v>
      </c>
      <c r="I96" s="202"/>
    </row>
    <row r="97" spans="1:11" ht="38.25" customHeight="1" x14ac:dyDescent="0.2">
      <c r="A97" s="80" t="s">
        <v>188</v>
      </c>
      <c r="B97" s="96"/>
      <c r="C97" s="16"/>
      <c r="D97" s="16"/>
      <c r="E97" s="25"/>
      <c r="F97" s="57" t="s">
        <v>151</v>
      </c>
      <c r="G97" s="49"/>
      <c r="H97" s="202"/>
      <c r="I97" s="202"/>
    </row>
    <row r="98" spans="1:11" x14ac:dyDescent="0.2">
      <c r="A98" s="80" t="s">
        <v>158</v>
      </c>
      <c r="B98" s="96"/>
      <c r="C98" s="16"/>
      <c r="D98" s="16"/>
      <c r="E98" s="25"/>
      <c r="F98" s="57" t="s">
        <v>152</v>
      </c>
      <c r="G98" s="49"/>
      <c r="H98" s="202"/>
      <c r="I98" s="202"/>
    </row>
    <row r="99" spans="1:11" ht="66.75" customHeight="1" x14ac:dyDescent="0.2">
      <c r="A99" s="80" t="s">
        <v>139</v>
      </c>
      <c r="B99" s="96"/>
      <c r="C99" s="16"/>
      <c r="D99" s="16"/>
      <c r="E99" s="25"/>
      <c r="F99" s="57" t="s">
        <v>138</v>
      </c>
      <c r="G99" s="49">
        <f>56000-39000</f>
        <v>17000</v>
      </c>
      <c r="H99" s="202">
        <v>16780</v>
      </c>
      <c r="I99" s="202"/>
    </row>
    <row r="100" spans="1:11" ht="30" x14ac:dyDescent="0.2">
      <c r="A100" s="80" t="s">
        <v>159</v>
      </c>
      <c r="B100" s="96"/>
      <c r="C100" s="16"/>
      <c r="D100" s="16"/>
      <c r="E100" s="25"/>
      <c r="F100" s="57" t="s">
        <v>153</v>
      </c>
      <c r="G100" s="49"/>
      <c r="H100" s="202"/>
      <c r="I100" s="202"/>
    </row>
    <row r="101" spans="1:11" ht="30" x14ac:dyDescent="0.2">
      <c r="A101" s="80" t="s">
        <v>181</v>
      </c>
      <c r="B101" s="96"/>
      <c r="C101" s="16"/>
      <c r="D101" s="16"/>
      <c r="E101" s="25"/>
      <c r="F101" s="57" t="s">
        <v>154</v>
      </c>
      <c r="G101" s="49">
        <f>69000-38000</f>
        <v>31000</v>
      </c>
      <c r="H101" s="202">
        <v>30704</v>
      </c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780000</v>
      </c>
      <c r="H134" s="9">
        <f>SUM(H132,H131,H125,H123,H121,H118,H116,H113,H108,H106,H104,H102,H55,H50,H34,H32,H30,H22,H20,H18,H10,H7)</f>
        <v>718225.66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3" t="s">
        <v>178</v>
      </c>
      <c r="B136" s="273"/>
      <c r="C136" s="273"/>
      <c r="D136" s="273"/>
      <c r="E136" s="273"/>
      <c r="F136" s="273"/>
      <c r="G136" s="273"/>
    </row>
    <row r="137" spans="1:9" ht="12.75" x14ac:dyDescent="0.2">
      <c r="A137" s="272" t="s">
        <v>126</v>
      </c>
      <c r="B137" s="272"/>
      <c r="C137" s="272"/>
      <c r="D137" s="272"/>
      <c r="E137" s="272"/>
      <c r="F137" s="272"/>
      <c r="G137" s="272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69" fitToHeight="4" orientation="portrait" r:id="rId1"/>
  <headerFooter alignWithMargins="0">
    <oddHeader>&amp;L&amp;F&amp;C&amp;A&amp;R&amp;P из&amp;N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7"/>
  <sheetViews>
    <sheetView view="pageBreakPreview" zoomScaleNormal="130" zoomScaleSheetLayoutView="100" workbookViewId="0">
      <selection activeCell="H14" sqref="H14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5" style="3" customWidth="1"/>
    <col min="4" max="4" width="5.7109375" style="3" customWidth="1"/>
    <col min="5" max="5" width="6.28515625" style="28" customWidth="1"/>
    <col min="6" max="6" width="9.140625" style="1"/>
    <col min="7" max="7" width="13.28515625" style="32" customWidth="1"/>
    <col min="8" max="8" width="12.85546875" customWidth="1"/>
    <col min="9" max="9" width="0.140625" customWidth="1"/>
  </cols>
  <sheetData>
    <row r="2" spans="1:9" ht="12.75" x14ac:dyDescent="0.2">
      <c r="A2" s="311" t="s">
        <v>313</v>
      </c>
      <c r="B2" s="312"/>
      <c r="C2" s="312"/>
      <c r="D2" s="312"/>
      <c r="E2" s="312"/>
      <c r="F2" s="312"/>
      <c r="G2" s="312"/>
      <c r="H2" s="312"/>
    </row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306</v>
      </c>
      <c r="B10" s="91"/>
      <c r="C10" s="33"/>
      <c r="D10" s="33"/>
      <c r="E10" s="24">
        <v>247</v>
      </c>
      <c r="F10" s="35"/>
      <c r="G10" s="30">
        <f>SUM(G11,G14,G16)</f>
        <v>510000</v>
      </c>
      <c r="H10" s="30">
        <f>SUM(H11,H14,H16)</f>
        <v>479529.22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104</v>
      </c>
      <c r="G11" s="9">
        <f>SUM(G12:G13)</f>
        <v>510000</v>
      </c>
      <c r="H11" s="9">
        <f>SUM(H12:H13)</f>
        <v>479529.22</v>
      </c>
      <c r="I11" s="9">
        <f>SUM(I12:I13)</f>
        <v>0</v>
      </c>
    </row>
    <row r="12" spans="1:9" s="34" customFormat="1" ht="22.5" customHeight="1" x14ac:dyDescent="0.25">
      <c r="A12" s="63" t="s">
        <v>23</v>
      </c>
      <c r="B12" s="99"/>
      <c r="C12" s="12"/>
      <c r="D12" s="12"/>
      <c r="E12" s="27"/>
      <c r="F12" s="57" t="s">
        <v>28</v>
      </c>
      <c r="G12" s="13">
        <v>510000</v>
      </c>
      <c r="H12" s="202">
        <v>479529.22</v>
      </c>
      <c r="I12" s="201"/>
    </row>
    <row r="13" spans="1:9" s="6" customFormat="1" ht="15.75" x14ac:dyDescent="0.25">
      <c r="A13" s="63" t="s">
        <v>24</v>
      </c>
      <c r="B13" s="99"/>
      <c r="C13" s="12"/>
      <c r="D13" s="12"/>
      <c r="E13" s="27"/>
      <c r="F13" s="57" t="s">
        <v>29</v>
      </c>
      <c r="G13" s="13"/>
      <c r="H13" s="202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ht="15.75" x14ac:dyDescent="0.25">
      <c r="A58" s="65" t="s">
        <v>2</v>
      </c>
      <c r="B58" s="98"/>
      <c r="C58" s="64"/>
      <c r="D58" s="64"/>
      <c r="E58" s="64"/>
      <c r="F58" s="41" t="s">
        <v>104</v>
      </c>
      <c r="G58" s="9">
        <f>SUM(G59:G64)</f>
        <v>0</v>
      </c>
      <c r="H58" s="9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510000</v>
      </c>
      <c r="H134" s="9">
        <f>SUM(H132,H131,H125,H123,H121,H118,H116,H113,H108,H106,H104,H102,H55,H50,H34,H32,H30,H22,H20,H18,H10,H7)</f>
        <v>479529.22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3" t="s">
        <v>178</v>
      </c>
      <c r="B136" s="273"/>
      <c r="C136" s="273"/>
      <c r="D136" s="273"/>
      <c r="E136" s="273"/>
      <c r="F136" s="273"/>
      <c r="G136" s="273"/>
    </row>
    <row r="137" spans="1:9" ht="12.75" x14ac:dyDescent="0.2">
      <c r="A137" s="272" t="s">
        <v>126</v>
      </c>
      <c r="B137" s="272"/>
      <c r="C137" s="272"/>
      <c r="D137" s="272"/>
      <c r="E137" s="272"/>
      <c r="F137" s="272"/>
      <c r="G137" s="272"/>
    </row>
  </sheetData>
  <mergeCells count="9">
    <mergeCell ref="A2:H2"/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1" fitToHeight="4" orientation="portrait" r:id="rId1"/>
  <headerFooter alignWithMargins="0">
    <oddHeader>&amp;L&amp;F&amp;C&amp;A&amp;R&amp;P из&amp;N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7"/>
  <sheetViews>
    <sheetView view="pageBreakPreview" topLeftCell="A128" zoomScaleNormal="130" zoomScaleSheetLayoutView="100" workbookViewId="0">
      <selection activeCell="H17" sqref="H17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12.140625" style="32" customWidth="1"/>
    <col min="8" max="8" width="11.42578125" customWidth="1"/>
    <col min="9" max="9" width="8.7109375" customWidth="1"/>
  </cols>
  <sheetData>
    <row r="2" spans="1:9" ht="12.75" x14ac:dyDescent="0.2">
      <c r="A2" s="311" t="s">
        <v>315</v>
      </c>
      <c r="B2" s="312"/>
      <c r="C2" s="312"/>
      <c r="D2" s="312"/>
      <c r="E2" s="312"/>
      <c r="F2" s="312"/>
      <c r="G2" s="312"/>
    </row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ht="15.75" x14ac:dyDescent="0.25">
      <c r="A7" s="54" t="s">
        <v>189</v>
      </c>
      <c r="B7" s="89"/>
      <c r="C7" s="50"/>
      <c r="D7" s="50"/>
      <c r="E7" s="24">
        <v>111</v>
      </c>
      <c r="F7" s="52"/>
      <c r="G7" s="30">
        <f>SUM(G8:G9)</f>
        <v>755627</v>
      </c>
      <c r="H7" s="53">
        <f>SUM(H8:H9)</f>
        <v>678985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>
        <v>755627</v>
      </c>
      <c r="H8" s="262">
        <v>678985</v>
      </c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221373</v>
      </c>
      <c r="H18" s="8">
        <f>SUM(H19)</f>
        <v>199629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>
        <v>221373</v>
      </c>
      <c r="H19" s="263">
        <v>199629</v>
      </c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977000</v>
      </c>
      <c r="H134" s="9">
        <f>SUM(H132,H131,H125,H123,H121,H118,H116,H113,H108,H106,H104,H102,H55,H50,H34,H32,H30,H22,H20,H18,H10,H7)</f>
        <v>878614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3" t="s">
        <v>178</v>
      </c>
      <c r="B136" s="273"/>
      <c r="C136" s="273"/>
      <c r="D136" s="273"/>
      <c r="E136" s="273"/>
      <c r="F136" s="273"/>
      <c r="G136" s="273"/>
    </row>
    <row r="137" spans="1:9" ht="12.75" x14ac:dyDescent="0.2">
      <c r="A137" s="272" t="s">
        <v>126</v>
      </c>
      <c r="B137" s="272"/>
      <c r="C137" s="272"/>
      <c r="D137" s="272"/>
      <c r="E137" s="272"/>
      <c r="F137" s="272"/>
      <c r="G137" s="272"/>
    </row>
  </sheetData>
  <mergeCells count="9">
    <mergeCell ref="A2:G2"/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68" fitToHeight="4" orientation="portrait" r:id="rId1"/>
  <headerFooter alignWithMargins="0">
    <oddHeader>&amp;L&amp;F&amp;C&amp;A&amp;R&amp;P из&amp;N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7"/>
  <sheetViews>
    <sheetView view="pageBreakPreview" topLeftCell="A122" zoomScaleNormal="130" zoomScaleSheetLayoutView="100" workbookViewId="0">
      <selection activeCell="H100" sqref="H10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11" style="32" customWidth="1"/>
    <col min="8" max="8" width="12.7109375" customWidth="1"/>
    <col min="9" max="9" width="9" customWidth="1"/>
  </cols>
  <sheetData>
    <row r="2" spans="1:9" ht="12.75" x14ac:dyDescent="0.2">
      <c r="A2" s="311" t="s">
        <v>316</v>
      </c>
      <c r="B2" s="312"/>
      <c r="C2" s="312"/>
      <c r="D2" s="312"/>
      <c r="E2" s="312"/>
      <c r="F2" s="312"/>
      <c r="G2" s="312"/>
    </row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306</v>
      </c>
      <c r="B10" s="91"/>
      <c r="C10" s="33"/>
      <c r="D10" s="33"/>
      <c r="E10" s="24">
        <v>247</v>
      </c>
      <c r="F10" s="35"/>
      <c r="G10" s="30">
        <f>SUM(G11,G14,G16)</f>
        <v>48000</v>
      </c>
      <c r="H10" s="30">
        <f>SUM(H11,H14,H16)</f>
        <v>25807.42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104</v>
      </c>
      <c r="G11" s="9">
        <f>SUM(G12:G13)</f>
        <v>48000</v>
      </c>
      <c r="H11" s="9">
        <f>SUM(H12:H13)</f>
        <v>25807.42</v>
      </c>
      <c r="I11" s="9">
        <f>SUM(I12:I13)</f>
        <v>0</v>
      </c>
    </row>
    <row r="12" spans="1:9" s="34" customFormat="1" ht="22.5" customHeight="1" x14ac:dyDescent="0.25">
      <c r="A12" s="63" t="s">
        <v>23</v>
      </c>
      <c r="B12" s="99"/>
      <c r="C12" s="12"/>
      <c r="D12" s="12"/>
      <c r="E12" s="27"/>
      <c r="F12" s="57" t="s">
        <v>28</v>
      </c>
      <c r="G12" s="49">
        <v>48000</v>
      </c>
      <c r="H12" s="263">
        <v>25807.42</v>
      </c>
      <c r="I12" s="201"/>
    </row>
    <row r="13" spans="1:9" s="6" customFormat="1" ht="15.75" x14ac:dyDescent="0.25">
      <c r="A13" s="63" t="s">
        <v>24</v>
      </c>
      <c r="B13" s="99"/>
      <c r="C13" s="12"/>
      <c r="D13" s="12"/>
      <c r="E13" s="27"/>
      <c r="F13" s="57" t="s">
        <v>29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1107000</v>
      </c>
      <c r="H55" s="8">
        <f>SUM(H56,H58,H65,H68,H74,H86,H93)</f>
        <v>818908.9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ht="15.75" x14ac:dyDescent="0.25">
      <c r="A58" s="65" t="s">
        <v>2</v>
      </c>
      <c r="B58" s="98"/>
      <c r="C58" s="64"/>
      <c r="D58" s="64"/>
      <c r="E58" s="64"/>
      <c r="F58" s="41" t="s">
        <v>104</v>
      </c>
      <c r="G58" s="9">
        <f>SUM(G59:G64)</f>
        <v>68000</v>
      </c>
      <c r="H58" s="65">
        <f>SUM(H59:H64)</f>
        <v>11120.9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>
        <v>30000</v>
      </c>
      <c r="H63" s="202"/>
      <c r="I63" s="202"/>
    </row>
    <row r="64" spans="1:9" ht="15.75" x14ac:dyDescent="0.25">
      <c r="A64" s="63" t="s">
        <v>308</v>
      </c>
      <c r="B64" s="99"/>
      <c r="C64" s="12"/>
      <c r="D64" s="12"/>
      <c r="E64" s="27"/>
      <c r="F64" s="57" t="s">
        <v>307</v>
      </c>
      <c r="G64" s="13">
        <v>38000</v>
      </c>
      <c r="H64" s="202">
        <v>11120.9</v>
      </c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681000</v>
      </c>
      <c r="H74" s="65">
        <f>SUM(H75:H85)</f>
        <v>562898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265">
        <v>658000</v>
      </c>
      <c r="H75" s="204">
        <v>556898</v>
      </c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>
        <v>16000</v>
      </c>
      <c r="H79" s="202">
        <v>6000</v>
      </c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>
        <v>7000</v>
      </c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ht="15.75" x14ac:dyDescent="0.25">
      <c r="A86" s="65" t="s">
        <v>5</v>
      </c>
      <c r="B86" s="98"/>
      <c r="C86" s="64"/>
      <c r="D86" s="64"/>
      <c r="E86" s="64"/>
      <c r="F86" s="41" t="s">
        <v>109</v>
      </c>
      <c r="G86" s="9">
        <f>SUM(G87:G92)</f>
        <v>292000</v>
      </c>
      <c r="H86" s="65">
        <f>SUM(H87:H92)</f>
        <v>200000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>
        <f>62000-20000</f>
        <v>42000</v>
      </c>
      <c r="H87" s="202">
        <v>24000</v>
      </c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>
        <v>250000</v>
      </c>
      <c r="H92" s="202">
        <v>176000</v>
      </c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66000</v>
      </c>
      <c r="H93" s="9">
        <f>SUM(H94:H101)</f>
        <v>44890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">
      <c r="A99" s="80" t="s">
        <v>139</v>
      </c>
      <c r="B99" s="96"/>
      <c r="C99" s="16"/>
      <c r="D99" s="16"/>
      <c r="E99" s="25"/>
      <c r="F99" s="57" t="s">
        <v>138</v>
      </c>
      <c r="G99" s="49">
        <v>38000</v>
      </c>
      <c r="H99" s="202">
        <v>25000</v>
      </c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">
      <c r="A101" s="80" t="s">
        <v>181</v>
      </c>
      <c r="B101" s="96"/>
      <c r="C101" s="16"/>
      <c r="D101" s="16"/>
      <c r="E101" s="25"/>
      <c r="F101" s="57" t="s">
        <v>154</v>
      </c>
      <c r="G101" s="49">
        <v>28000</v>
      </c>
      <c r="H101" s="202">
        <v>19890</v>
      </c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60000</v>
      </c>
      <c r="H121" s="9">
        <f>SUM(H122)</f>
        <v>29470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>
        <v>60000</v>
      </c>
      <c r="H122" s="202">
        <v>29470</v>
      </c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10000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>
        <v>10000</v>
      </c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7000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>
        <v>7000</v>
      </c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1232000</v>
      </c>
      <c r="H134" s="9">
        <f>SUM(H132,H131,H125,H123,H121,H118,H116,H113,H108,H106,H104,H102,H55,H50,H34,H32,H30,H22,H20,H18,H10,H7)</f>
        <v>874186.32000000007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3" t="s">
        <v>178</v>
      </c>
      <c r="B136" s="273"/>
      <c r="C136" s="273"/>
      <c r="D136" s="273"/>
      <c r="E136" s="273"/>
      <c r="F136" s="273"/>
      <c r="G136" s="273"/>
    </row>
    <row r="137" spans="1:9" ht="12.75" x14ac:dyDescent="0.2">
      <c r="A137" s="272" t="s">
        <v>126</v>
      </c>
      <c r="B137" s="272"/>
      <c r="C137" s="272"/>
      <c r="D137" s="272"/>
      <c r="E137" s="272"/>
      <c r="F137" s="272"/>
      <c r="G137" s="272"/>
    </row>
  </sheetData>
  <mergeCells count="9">
    <mergeCell ref="A2:G2"/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68" fitToHeight="4" orientation="portrait" r:id="rId1"/>
  <headerFooter alignWithMargins="0">
    <oddHeader>&amp;L&amp;F&amp;C&amp;A&amp;R&amp;P из&amp;N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topLeftCell="A128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3" t="s">
        <v>178</v>
      </c>
      <c r="B136" s="273"/>
      <c r="C136" s="273"/>
      <c r="D136" s="273"/>
      <c r="E136" s="273"/>
      <c r="F136" s="273"/>
      <c r="G136" s="273"/>
    </row>
    <row r="137" spans="1:9" ht="12.75" x14ac:dyDescent="0.2">
      <c r="A137" s="272" t="s">
        <v>126</v>
      </c>
      <c r="B137" s="272"/>
      <c r="C137" s="272"/>
      <c r="D137" s="272"/>
      <c r="E137" s="272"/>
      <c r="F137" s="272"/>
      <c r="G137" s="272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7"/>
  <sheetViews>
    <sheetView view="pageBreakPreview" topLeftCell="A123" zoomScaleNormal="130" zoomScaleSheetLayoutView="100" workbookViewId="0">
      <selection activeCell="G135" sqref="G135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11.42578125" style="32" customWidth="1"/>
    <col min="8" max="8" width="12" customWidth="1"/>
    <col min="9" max="9" width="0.28515625" customWidth="1"/>
  </cols>
  <sheetData>
    <row r="2" spans="1:9" ht="12.75" x14ac:dyDescent="0.2">
      <c r="A2" s="311" t="s">
        <v>317</v>
      </c>
      <c r="B2" s="312"/>
      <c r="C2" s="312"/>
      <c r="D2" s="312"/>
      <c r="E2" s="312"/>
      <c r="F2" s="312"/>
      <c r="G2" s="312"/>
      <c r="H2" s="312"/>
    </row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v>110000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>
        <v>110000</v>
      </c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15000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15000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>
        <v>15000</v>
      </c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G30+G55</f>
        <v>125000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3" t="s">
        <v>178</v>
      </c>
      <c r="B136" s="273"/>
      <c r="C136" s="273"/>
      <c r="D136" s="273"/>
      <c r="E136" s="273"/>
      <c r="F136" s="273"/>
      <c r="G136" s="273"/>
    </row>
    <row r="137" spans="1:9" ht="12.75" x14ac:dyDescent="0.2">
      <c r="A137" s="272" t="s">
        <v>126</v>
      </c>
      <c r="B137" s="272"/>
      <c r="C137" s="272"/>
      <c r="D137" s="272"/>
      <c r="E137" s="272"/>
      <c r="F137" s="272"/>
      <c r="G137" s="272"/>
    </row>
  </sheetData>
  <mergeCells count="9">
    <mergeCell ref="A2:H2"/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7"/>
  <sheetViews>
    <sheetView view="pageBreakPreview" topLeftCell="A121" zoomScaleNormal="130" zoomScaleSheetLayoutView="100" workbookViewId="0">
      <selection activeCell="G106" sqref="G106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2" spans="1:9" x14ac:dyDescent="0.2">
      <c r="A2" s="3" t="s">
        <v>319</v>
      </c>
    </row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50000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>
        <f>30000+20000</f>
        <v>50000</v>
      </c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G132+G131+G125+G123+G121+G118+G116+G113+G108+G106+G104+G102+G55+G50+G34+G32+G30+G22+G20+G18+G10+G7</f>
        <v>50000</v>
      </c>
      <c r="H134" s="9">
        <f>H132+H131+H125+H123+H121+H118+H116+H113+H108+H106+H104+H102+H55+H50+H34+H32+H30+H22+H20+H18+H10+H7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3" t="s">
        <v>178</v>
      </c>
      <c r="B136" s="273"/>
      <c r="C136" s="273"/>
      <c r="D136" s="273"/>
      <c r="E136" s="273"/>
      <c r="F136" s="273"/>
      <c r="G136" s="273"/>
    </row>
    <row r="137" spans="1:9" ht="12.75" x14ac:dyDescent="0.2">
      <c r="A137" s="272" t="s">
        <v>126</v>
      </c>
      <c r="B137" s="272"/>
      <c r="C137" s="272"/>
      <c r="D137" s="272"/>
      <c r="E137" s="272"/>
      <c r="F137" s="272"/>
      <c r="G137" s="272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topLeftCell="A140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3" t="s">
        <v>178</v>
      </c>
      <c r="B136" s="273"/>
      <c r="C136" s="273"/>
      <c r="D136" s="273"/>
      <c r="E136" s="273"/>
      <c r="F136" s="273"/>
      <c r="G136" s="273"/>
    </row>
    <row r="137" spans="1:9" ht="12.75" x14ac:dyDescent="0.2">
      <c r="A137" s="272" t="s">
        <v>126</v>
      </c>
      <c r="B137" s="272"/>
      <c r="C137" s="272"/>
      <c r="D137" s="272"/>
      <c r="E137" s="272"/>
      <c r="F137" s="272"/>
      <c r="G137" s="272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5"/>
  <sheetViews>
    <sheetView view="pageBreakPreview" topLeftCell="A34" zoomScaleSheetLayoutView="100" workbookViewId="0">
      <selection activeCell="D42" sqref="D42"/>
    </sheetView>
  </sheetViews>
  <sheetFormatPr defaultRowHeight="12.75" x14ac:dyDescent="0.2"/>
  <cols>
    <col min="1" max="1" width="76" style="185" customWidth="1"/>
    <col min="2" max="2" width="20.85546875" style="186" customWidth="1"/>
    <col min="3" max="3" width="14.85546875" style="186" customWidth="1"/>
    <col min="4" max="4" width="16.7109375" style="1" customWidth="1"/>
  </cols>
  <sheetData>
    <row r="1" spans="1:4" x14ac:dyDescent="0.2">
      <c r="A1" s="285" t="s">
        <v>235</v>
      </c>
      <c r="B1" s="285"/>
      <c r="C1" s="285"/>
      <c r="D1" s="285"/>
    </row>
    <row r="2" spans="1:4" x14ac:dyDescent="0.2">
      <c r="A2" s="286" t="s">
        <v>236</v>
      </c>
      <c r="B2" s="286"/>
      <c r="C2" s="286"/>
      <c r="D2" s="286"/>
    </row>
    <row r="3" spans="1:4" x14ac:dyDescent="0.2">
      <c r="A3" s="154"/>
      <c r="B3" s="154"/>
      <c r="C3" s="154"/>
      <c r="D3" s="154"/>
    </row>
    <row r="4" spans="1:4" ht="15.75" x14ac:dyDescent="0.25">
      <c r="A4" s="154"/>
      <c r="B4" s="284"/>
      <c r="C4" s="284"/>
      <c r="D4" s="284"/>
    </row>
    <row r="5" spans="1:4" ht="14.25" customHeight="1" x14ac:dyDescent="0.25">
      <c r="A5" s="155" t="s">
        <v>287</v>
      </c>
      <c r="B5" s="288" t="s">
        <v>321</v>
      </c>
      <c r="C5" s="289"/>
      <c r="D5" s="289"/>
    </row>
    <row r="6" spans="1:4" x14ac:dyDescent="0.2">
      <c r="A6" s="156" t="s">
        <v>299</v>
      </c>
      <c r="B6" s="286"/>
      <c r="C6" s="286"/>
      <c r="D6" s="286"/>
    </row>
    <row r="7" spans="1:4" x14ac:dyDescent="0.2">
      <c r="A7" s="156" t="s">
        <v>237</v>
      </c>
      <c r="B7" s="156"/>
      <c r="C7" s="156"/>
      <c r="D7" s="156"/>
    </row>
    <row r="8" spans="1:4" x14ac:dyDescent="0.2">
      <c r="A8" s="287" t="s">
        <v>238</v>
      </c>
      <c r="B8" s="287"/>
      <c r="C8" s="287"/>
      <c r="D8" s="287"/>
    </row>
    <row r="9" spans="1:4" x14ac:dyDescent="0.2">
      <c r="A9" s="286"/>
      <c r="B9" s="286"/>
      <c r="C9" s="286"/>
      <c r="D9" s="286"/>
    </row>
    <row r="10" spans="1:4" ht="18" customHeight="1" x14ac:dyDescent="0.25">
      <c r="A10" s="284" t="s">
        <v>239</v>
      </c>
      <c r="B10" s="284"/>
      <c r="C10" s="284"/>
      <c r="D10" s="284"/>
    </row>
    <row r="11" spans="1:4" ht="8.25" customHeight="1" x14ac:dyDescent="0.2">
      <c r="A11" s="157"/>
      <c r="B11" s="158"/>
      <c r="C11" s="158"/>
      <c r="D11" s="124"/>
    </row>
    <row r="12" spans="1:4" ht="49.5" customHeight="1" x14ac:dyDescent="0.2">
      <c r="A12" s="159" t="s">
        <v>197</v>
      </c>
      <c r="B12" s="160" t="s">
        <v>240</v>
      </c>
      <c r="C12" s="160" t="s">
        <v>241</v>
      </c>
      <c r="D12" s="160" t="s">
        <v>242</v>
      </c>
    </row>
    <row r="13" spans="1:4" ht="18" customHeight="1" x14ac:dyDescent="0.2">
      <c r="A13" s="161" t="s">
        <v>243</v>
      </c>
      <c r="B13" s="162"/>
      <c r="C13" s="163"/>
      <c r="D13" s="163">
        <v>397345.22</v>
      </c>
    </row>
    <row r="14" spans="1:4" ht="22.5" x14ac:dyDescent="0.2">
      <c r="A14" s="164" t="s">
        <v>244</v>
      </c>
      <c r="B14" s="165" t="s">
        <v>245</v>
      </c>
      <c r="C14" s="166">
        <f>IF(SUM(C15:C33)=0,"",SUM(C15:C33))</f>
        <v>700000</v>
      </c>
      <c r="D14" s="166">
        <f>IF(SUM(D15:D33)=0,"",SUM(D15:D33))</f>
        <v>446673.04000000004</v>
      </c>
    </row>
    <row r="15" spans="1:4" ht="59.25" customHeight="1" x14ac:dyDescent="0.25">
      <c r="A15" s="167" t="s">
        <v>246</v>
      </c>
      <c r="B15" s="168" t="s">
        <v>247</v>
      </c>
      <c r="C15" s="169">
        <v>180000</v>
      </c>
      <c r="D15" s="170">
        <v>139021.67000000001</v>
      </c>
    </row>
    <row r="16" spans="1:4" ht="30.75" customHeight="1" x14ac:dyDescent="0.25">
      <c r="A16" s="167" t="s">
        <v>248</v>
      </c>
      <c r="B16" s="168" t="s">
        <v>249</v>
      </c>
      <c r="C16" s="169">
        <v>27000</v>
      </c>
      <c r="D16" s="170">
        <v>998.6</v>
      </c>
    </row>
    <row r="17" spans="1:4" ht="30" x14ac:dyDescent="0.25">
      <c r="A17" s="167" t="s">
        <v>250</v>
      </c>
      <c r="B17" s="168" t="s">
        <v>251</v>
      </c>
      <c r="C17" s="169">
        <v>63000</v>
      </c>
      <c r="D17" s="170">
        <v>247012.6</v>
      </c>
    </row>
    <row r="18" spans="1:4" ht="30" x14ac:dyDescent="0.25">
      <c r="A18" s="167" t="s">
        <v>252</v>
      </c>
      <c r="B18" s="168" t="s">
        <v>253</v>
      </c>
      <c r="C18" s="169">
        <v>5000</v>
      </c>
      <c r="D18" s="170"/>
    </row>
    <row r="19" spans="1:4" ht="30" x14ac:dyDescent="0.25">
      <c r="A19" s="167" t="s">
        <v>254</v>
      </c>
      <c r="B19" s="168" t="s">
        <v>255</v>
      </c>
      <c r="C19" s="169">
        <v>250000</v>
      </c>
      <c r="D19" s="170">
        <v>15890.58</v>
      </c>
    </row>
    <row r="20" spans="1:4" ht="45" customHeight="1" x14ac:dyDescent="0.25">
      <c r="A20" s="167" t="s">
        <v>256</v>
      </c>
      <c r="B20" s="168" t="s">
        <v>257</v>
      </c>
      <c r="C20" s="169">
        <v>160000</v>
      </c>
      <c r="D20" s="170">
        <v>25999.59</v>
      </c>
    </row>
    <row r="21" spans="1:4" ht="60" x14ac:dyDescent="0.25">
      <c r="A21" s="171" t="s">
        <v>258</v>
      </c>
      <c r="B21" s="168" t="s">
        <v>259</v>
      </c>
      <c r="C21" s="169"/>
      <c r="D21" s="170"/>
    </row>
    <row r="22" spans="1:4" ht="45" x14ac:dyDescent="0.25">
      <c r="A22" s="167" t="s">
        <v>260</v>
      </c>
      <c r="B22" s="168" t="s">
        <v>261</v>
      </c>
      <c r="C22" s="169"/>
      <c r="D22" s="170"/>
    </row>
    <row r="23" spans="1:4" ht="30" x14ac:dyDescent="0.25">
      <c r="A23" s="167" t="s">
        <v>262</v>
      </c>
      <c r="B23" s="168" t="s">
        <v>263</v>
      </c>
      <c r="C23" s="169"/>
      <c r="D23" s="170"/>
    </row>
    <row r="24" spans="1:4" ht="60" x14ac:dyDescent="0.25">
      <c r="A24" s="171" t="s">
        <v>264</v>
      </c>
      <c r="B24" s="168" t="s">
        <v>265</v>
      </c>
      <c r="C24" s="169"/>
      <c r="D24" s="170"/>
    </row>
    <row r="25" spans="1:4" ht="47.25" customHeight="1" x14ac:dyDescent="0.25">
      <c r="A25" s="167" t="s">
        <v>266</v>
      </c>
      <c r="B25" s="168" t="s">
        <v>267</v>
      </c>
      <c r="C25" s="169"/>
      <c r="D25" s="170"/>
    </row>
    <row r="26" spans="1:4" ht="15" x14ac:dyDescent="0.25">
      <c r="A26" s="167" t="s">
        <v>268</v>
      </c>
      <c r="B26" s="168" t="s">
        <v>269</v>
      </c>
      <c r="C26" s="169"/>
      <c r="D26" s="170"/>
    </row>
    <row r="27" spans="1:4" ht="15" x14ac:dyDescent="0.25">
      <c r="A27" s="167" t="s">
        <v>270</v>
      </c>
      <c r="B27" s="168" t="s">
        <v>271</v>
      </c>
      <c r="C27" s="169">
        <v>15000</v>
      </c>
      <c r="D27" s="170">
        <v>17750</v>
      </c>
    </row>
    <row r="28" spans="1:4" ht="15" x14ac:dyDescent="0.25">
      <c r="A28" s="172"/>
      <c r="B28" s="173"/>
      <c r="C28" s="169"/>
      <c r="D28" s="170"/>
    </row>
    <row r="29" spans="1:4" ht="15" x14ac:dyDescent="0.25">
      <c r="A29" s="172"/>
      <c r="B29" s="173"/>
      <c r="C29" s="169"/>
      <c r="D29" s="170"/>
    </row>
    <row r="30" spans="1:4" ht="15" x14ac:dyDescent="0.25">
      <c r="A30" s="172"/>
      <c r="B30" s="173"/>
      <c r="C30" s="169"/>
      <c r="D30" s="170"/>
    </row>
    <row r="31" spans="1:4" ht="15" x14ac:dyDescent="0.25">
      <c r="A31" s="172"/>
      <c r="B31" s="173"/>
      <c r="C31" s="169"/>
      <c r="D31" s="170"/>
    </row>
    <row r="32" spans="1:4" ht="15" x14ac:dyDescent="0.25">
      <c r="A32" s="172"/>
      <c r="B32" s="173"/>
      <c r="C32" s="169"/>
      <c r="D32" s="170"/>
    </row>
    <row r="33" spans="1:4" ht="15" x14ac:dyDescent="0.25">
      <c r="A33" s="172"/>
      <c r="B33" s="173"/>
      <c r="C33" s="169"/>
      <c r="D33" s="170"/>
    </row>
    <row r="34" spans="1:4" ht="28.5" x14ac:dyDescent="0.2">
      <c r="A34" s="174" t="s">
        <v>272</v>
      </c>
      <c r="B34" s="175" t="s">
        <v>273</v>
      </c>
      <c r="C34" s="166">
        <f>C35+C40+C41</f>
        <v>5330000</v>
      </c>
      <c r="D34" s="166">
        <f>D35+D40+D41+D43</f>
        <v>4089202</v>
      </c>
    </row>
    <row r="35" spans="1:4" ht="15" x14ac:dyDescent="0.25">
      <c r="A35" s="176" t="s">
        <v>274</v>
      </c>
      <c r="B35" s="177" t="s">
        <v>275</v>
      </c>
      <c r="C35" s="178">
        <f>C36+C37</f>
        <v>4306000</v>
      </c>
      <c r="D35" s="178">
        <f>D36+D37</f>
        <v>3156488</v>
      </c>
    </row>
    <row r="36" spans="1:4" ht="15" x14ac:dyDescent="0.25">
      <c r="A36" s="179" t="s">
        <v>276</v>
      </c>
      <c r="B36" s="173"/>
      <c r="C36" s="169">
        <v>4138200</v>
      </c>
      <c r="D36" s="170">
        <v>2949752</v>
      </c>
    </row>
    <row r="37" spans="1:4" ht="25.5" customHeight="1" x14ac:dyDescent="0.25">
      <c r="A37" s="179" t="s">
        <v>277</v>
      </c>
      <c r="B37" s="173"/>
      <c r="C37" s="169">
        <v>167800</v>
      </c>
      <c r="D37" s="170">
        <v>206736</v>
      </c>
    </row>
    <row r="38" spans="1:4" ht="30" x14ac:dyDescent="0.25">
      <c r="A38" s="167" t="s">
        <v>278</v>
      </c>
      <c r="B38" s="168" t="s">
        <v>279</v>
      </c>
      <c r="C38" s="169"/>
      <c r="D38" s="170"/>
    </row>
    <row r="39" spans="1:4" ht="23.25" x14ac:dyDescent="0.25">
      <c r="A39" s="180" t="s">
        <v>310</v>
      </c>
      <c r="B39" s="181" t="s">
        <v>309</v>
      </c>
      <c r="C39" s="182"/>
      <c r="D39" s="170"/>
    </row>
    <row r="40" spans="1:4" ht="30" x14ac:dyDescent="0.25">
      <c r="A40" s="167" t="s">
        <v>280</v>
      </c>
      <c r="B40" s="168" t="s">
        <v>281</v>
      </c>
      <c r="C40" s="169">
        <v>47000</v>
      </c>
      <c r="D40" s="170">
        <v>39100</v>
      </c>
    </row>
    <row r="41" spans="1:4" ht="15" x14ac:dyDescent="0.25">
      <c r="A41" s="183" t="s">
        <v>282</v>
      </c>
      <c r="B41" s="168" t="s">
        <v>283</v>
      </c>
      <c r="C41" s="169">
        <v>977000</v>
      </c>
      <c r="D41" s="170">
        <v>893614</v>
      </c>
    </row>
    <row r="42" spans="1:4" ht="30" x14ac:dyDescent="0.25">
      <c r="A42" s="167" t="s">
        <v>284</v>
      </c>
      <c r="B42" s="168" t="s">
        <v>285</v>
      </c>
      <c r="C42" s="169"/>
      <c r="D42" s="170"/>
    </row>
    <row r="43" spans="1:4" ht="15" x14ac:dyDescent="0.25">
      <c r="A43" s="172"/>
      <c r="B43" s="173" t="s">
        <v>318</v>
      </c>
      <c r="C43" s="169"/>
      <c r="D43" s="170"/>
    </row>
    <row r="44" spans="1:4" ht="15" x14ac:dyDescent="0.25">
      <c r="A44" s="172"/>
      <c r="B44" s="173"/>
      <c r="C44" s="169"/>
      <c r="D44" s="170"/>
    </row>
    <row r="45" spans="1:4" ht="14.25" x14ac:dyDescent="0.2">
      <c r="A45" s="174" t="s">
        <v>286</v>
      </c>
      <c r="B45" s="184"/>
      <c r="C45" s="166">
        <f>C34+C14</f>
        <v>6030000</v>
      </c>
      <c r="D45" s="166">
        <f>D34+D14</f>
        <v>4535875.04</v>
      </c>
    </row>
  </sheetData>
  <sheetProtection selectLockedCells="1"/>
  <mergeCells count="8">
    <mergeCell ref="A10:D10"/>
    <mergeCell ref="A1:D1"/>
    <mergeCell ref="A2:D2"/>
    <mergeCell ref="A8:D8"/>
    <mergeCell ref="A9:D9"/>
    <mergeCell ref="B4:D4"/>
    <mergeCell ref="B6:D6"/>
    <mergeCell ref="B5:D5"/>
  </mergeCells>
  <phoneticPr fontId="4" type="noConversion"/>
  <pageMargins left="0.78740157480314965" right="0.19685039370078741" top="0.39370078740157483" bottom="0.19685039370078741" header="0.23622047244094491" footer="0.15748031496062992"/>
  <pageSetup paperSize="9" scale="73" orientation="portrait" r:id="rId1"/>
  <headerFooter alignWithMargins="0">
    <oddHeader>&amp;R &amp;F     &amp;A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topLeftCell="A125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3" t="s">
        <v>178</v>
      </c>
      <c r="B136" s="273"/>
      <c r="C136" s="273"/>
      <c r="D136" s="273"/>
      <c r="E136" s="273"/>
      <c r="F136" s="273"/>
      <c r="G136" s="273"/>
    </row>
    <row r="137" spans="1:9" ht="12.75" x14ac:dyDescent="0.2">
      <c r="A137" s="272" t="s">
        <v>126</v>
      </c>
      <c r="B137" s="272"/>
      <c r="C137" s="272"/>
      <c r="D137" s="272"/>
      <c r="E137" s="272"/>
      <c r="F137" s="272"/>
      <c r="G137" s="272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topLeftCell="A23" zoomScaleNormal="130" zoomScaleSheetLayoutView="100" workbookViewId="0">
      <selection activeCell="A27" sqref="A27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13" style="32" customWidth="1"/>
    <col min="8" max="9" width="8.5703125" customWidth="1"/>
  </cols>
  <sheetData>
    <row r="3" spans="1:9" ht="12" customHeight="1" x14ac:dyDescent="0.2">
      <c r="A3" s="2" t="s">
        <v>320</v>
      </c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110000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>
        <v>110000</v>
      </c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110000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3" t="s">
        <v>178</v>
      </c>
      <c r="B136" s="273"/>
      <c r="C136" s="273"/>
      <c r="D136" s="273"/>
      <c r="E136" s="273"/>
      <c r="F136" s="273"/>
      <c r="G136" s="273"/>
    </row>
    <row r="137" spans="1:9" ht="12.75" x14ac:dyDescent="0.2">
      <c r="A137" s="272" t="s">
        <v>126</v>
      </c>
      <c r="B137" s="272"/>
      <c r="C137" s="272"/>
      <c r="D137" s="272"/>
      <c r="E137" s="272"/>
      <c r="F137" s="272"/>
      <c r="G137" s="272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69" fitToHeight="4" orientation="portrait" r:id="rId1"/>
  <headerFooter alignWithMargins="0">
    <oddHeader>&amp;L&amp;F&amp;C&amp;A&amp;R&amp;P из&amp;N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zoomScaleNormal="130" zoomScaleSheetLayoutView="100" workbookViewId="0">
      <selection activeCell="B7" sqref="B7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3" t="s">
        <v>178</v>
      </c>
      <c r="B136" s="273"/>
      <c r="C136" s="273"/>
      <c r="D136" s="273"/>
      <c r="E136" s="273"/>
      <c r="F136" s="273"/>
      <c r="G136" s="273"/>
    </row>
    <row r="137" spans="1:9" ht="12.75" x14ac:dyDescent="0.2">
      <c r="A137" s="272" t="s">
        <v>126</v>
      </c>
      <c r="B137" s="272"/>
      <c r="C137" s="272"/>
      <c r="D137" s="272"/>
      <c r="E137" s="272"/>
      <c r="F137" s="272"/>
      <c r="G137" s="272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3" t="s">
        <v>178</v>
      </c>
      <c r="B136" s="273"/>
      <c r="C136" s="273"/>
      <c r="D136" s="273"/>
      <c r="E136" s="273"/>
      <c r="F136" s="273"/>
      <c r="G136" s="273"/>
    </row>
    <row r="137" spans="1:9" ht="12.75" x14ac:dyDescent="0.2">
      <c r="A137" s="272" t="s">
        <v>126</v>
      </c>
      <c r="B137" s="272"/>
      <c r="C137" s="272"/>
      <c r="D137" s="272"/>
      <c r="E137" s="272"/>
      <c r="F137" s="272"/>
      <c r="G137" s="272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topLeftCell="A95" zoomScaleNormal="130" zoomScaleSheetLayoutView="100" workbookViewId="0">
      <selection activeCell="G102" sqref="G102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10000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10000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>
        <v>10000</v>
      </c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10000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3" t="s">
        <v>178</v>
      </c>
      <c r="B136" s="273"/>
      <c r="C136" s="273"/>
      <c r="D136" s="273"/>
      <c r="E136" s="273"/>
      <c r="F136" s="273"/>
      <c r="G136" s="273"/>
    </row>
    <row r="137" spans="1:9" ht="12.75" x14ac:dyDescent="0.2">
      <c r="A137" s="272" t="s">
        <v>126</v>
      </c>
      <c r="B137" s="272"/>
      <c r="C137" s="272"/>
      <c r="D137" s="272"/>
      <c r="E137" s="272"/>
      <c r="F137" s="272"/>
      <c r="G137" s="272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3" t="s">
        <v>178</v>
      </c>
      <c r="B136" s="273"/>
      <c r="C136" s="273"/>
      <c r="D136" s="273"/>
      <c r="E136" s="273"/>
      <c r="F136" s="273"/>
      <c r="G136" s="273"/>
    </row>
    <row r="137" spans="1:9" ht="12.75" x14ac:dyDescent="0.2">
      <c r="A137" s="272" t="s">
        <v>126</v>
      </c>
      <c r="B137" s="272"/>
      <c r="C137" s="272"/>
      <c r="D137" s="272"/>
      <c r="E137" s="272"/>
      <c r="F137" s="272"/>
      <c r="G137" s="272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3" t="s">
        <v>178</v>
      </c>
      <c r="B136" s="273"/>
      <c r="C136" s="273"/>
      <c r="D136" s="273"/>
      <c r="E136" s="273"/>
      <c r="F136" s="273"/>
      <c r="G136" s="273"/>
    </row>
    <row r="137" spans="1:9" ht="12.75" x14ac:dyDescent="0.2">
      <c r="A137" s="272" t="s">
        <v>126</v>
      </c>
      <c r="B137" s="272"/>
      <c r="C137" s="272"/>
      <c r="D137" s="272"/>
      <c r="E137" s="272"/>
      <c r="F137" s="272"/>
      <c r="G137" s="272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3" t="s">
        <v>178</v>
      </c>
      <c r="B136" s="273"/>
      <c r="C136" s="273"/>
      <c r="D136" s="273"/>
      <c r="E136" s="273"/>
      <c r="F136" s="273"/>
      <c r="G136" s="273"/>
    </row>
    <row r="137" spans="1:9" ht="12.75" x14ac:dyDescent="0.2">
      <c r="A137" s="272" t="s">
        <v>126</v>
      </c>
      <c r="B137" s="272"/>
      <c r="C137" s="272"/>
      <c r="D137" s="272"/>
      <c r="E137" s="272"/>
      <c r="F137" s="272"/>
      <c r="G137" s="272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3" t="s">
        <v>178</v>
      </c>
      <c r="B136" s="273"/>
      <c r="C136" s="273"/>
      <c r="D136" s="273"/>
      <c r="E136" s="273"/>
      <c r="F136" s="273"/>
      <c r="G136" s="273"/>
    </row>
    <row r="137" spans="1:9" ht="12.75" x14ac:dyDescent="0.2">
      <c r="A137" s="272" t="s">
        <v>126</v>
      </c>
      <c r="B137" s="272"/>
      <c r="C137" s="272"/>
      <c r="D137" s="272"/>
      <c r="E137" s="272"/>
      <c r="F137" s="272"/>
      <c r="G137" s="272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3" t="s">
        <v>178</v>
      </c>
      <c r="B136" s="273"/>
      <c r="C136" s="273"/>
      <c r="D136" s="273"/>
      <c r="E136" s="273"/>
      <c r="F136" s="273"/>
      <c r="G136" s="273"/>
    </row>
    <row r="137" spans="1:9" ht="12.75" x14ac:dyDescent="0.2">
      <c r="A137" s="272" t="s">
        <v>126</v>
      </c>
      <c r="B137" s="272"/>
      <c r="C137" s="272"/>
      <c r="D137" s="272"/>
      <c r="E137" s="272"/>
      <c r="F137" s="272"/>
      <c r="G137" s="272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5"/>
  <sheetViews>
    <sheetView tabSelected="1" topLeftCell="A4" zoomScaleSheetLayoutView="100" workbookViewId="0">
      <selection activeCell="D12" sqref="D12"/>
    </sheetView>
  </sheetViews>
  <sheetFormatPr defaultRowHeight="12.75" x14ac:dyDescent="0.2"/>
  <cols>
    <col min="1" max="1" width="53.85546875" customWidth="1"/>
    <col min="2" max="2" width="7.140625" customWidth="1"/>
    <col min="3" max="3" width="19.85546875" customWidth="1"/>
    <col min="4" max="4" width="16.42578125" customWidth="1"/>
    <col min="5" max="5" width="24.5703125" customWidth="1"/>
    <col min="6" max="6" width="17.28515625" customWidth="1"/>
    <col min="7" max="7" width="15" customWidth="1"/>
  </cols>
  <sheetData>
    <row r="1" spans="1:7" s="126" customFormat="1" ht="11.25" x14ac:dyDescent="0.2"/>
    <row r="2" spans="1:7" s="126" customFormat="1" x14ac:dyDescent="0.2">
      <c r="A2" s="292" t="s">
        <v>196</v>
      </c>
      <c r="B2" s="292"/>
      <c r="C2" s="292"/>
      <c r="D2" s="292"/>
      <c r="E2" s="292"/>
      <c r="F2" s="292"/>
      <c r="G2" s="292"/>
    </row>
    <row r="3" spans="1:7" s="130" customFormat="1" ht="42" customHeight="1" x14ac:dyDescent="0.2">
      <c r="A3" s="297" t="s">
        <v>197</v>
      </c>
      <c r="B3" s="295" t="s">
        <v>198</v>
      </c>
      <c r="C3" s="293" t="s">
        <v>199</v>
      </c>
      <c r="D3" s="293" t="s">
        <v>200</v>
      </c>
      <c r="E3" s="127"/>
      <c r="F3" s="128"/>
      <c r="G3" s="129"/>
    </row>
    <row r="4" spans="1:7" s="130" customFormat="1" ht="42" customHeight="1" x14ac:dyDescent="0.2">
      <c r="A4" s="298"/>
      <c r="B4" s="296"/>
      <c r="C4" s="294"/>
      <c r="D4" s="294"/>
      <c r="E4" s="131" t="s">
        <v>201</v>
      </c>
      <c r="F4" s="132"/>
      <c r="G4" s="132"/>
    </row>
    <row r="5" spans="1:7" s="126" customFormat="1" ht="11.25" x14ac:dyDescent="0.2">
      <c r="A5" s="133">
        <v>1</v>
      </c>
      <c r="B5" s="134">
        <v>2</v>
      </c>
      <c r="C5" s="134">
        <v>3</v>
      </c>
      <c r="D5" s="135">
        <v>4</v>
      </c>
      <c r="E5" s="135">
        <v>6</v>
      </c>
      <c r="F5" s="134">
        <v>7</v>
      </c>
      <c r="G5" s="134">
        <v>8</v>
      </c>
    </row>
    <row r="6" spans="1:7" s="126" customFormat="1" ht="25.5" x14ac:dyDescent="0.2">
      <c r="A6" s="136" t="s">
        <v>202</v>
      </c>
      <c r="B6" s="137" t="s">
        <v>203</v>
      </c>
      <c r="C6" s="137"/>
      <c r="D6" s="138">
        <f>D8+D11</f>
        <v>110000</v>
      </c>
      <c r="E6" s="138">
        <f>E8+E11</f>
        <v>4326647</v>
      </c>
      <c r="F6" s="138">
        <f>F8+F11</f>
        <v>0</v>
      </c>
      <c r="G6" s="138">
        <f>G8+G11</f>
        <v>0</v>
      </c>
    </row>
    <row r="7" spans="1:7" s="126" customFormat="1" ht="11.25" x14ac:dyDescent="0.2">
      <c r="A7" s="135" t="s">
        <v>204</v>
      </c>
      <c r="B7" s="139" t="s">
        <v>205</v>
      </c>
      <c r="C7" s="140"/>
      <c r="D7" s="141"/>
      <c r="E7" s="141"/>
      <c r="F7" s="142"/>
      <c r="G7" s="141"/>
    </row>
    <row r="8" spans="1:7" s="126" customFormat="1" ht="12" x14ac:dyDescent="0.2">
      <c r="A8" s="143" t="s">
        <v>206</v>
      </c>
      <c r="B8" s="144" t="s">
        <v>207</v>
      </c>
      <c r="C8" s="144"/>
      <c r="D8" s="138">
        <f>D9+D10</f>
        <v>110000</v>
      </c>
      <c r="E8" s="138">
        <f>E9+E10</f>
        <v>4326647</v>
      </c>
      <c r="F8" s="138">
        <f>F9+F10</f>
        <v>0</v>
      </c>
      <c r="G8" s="138">
        <f>G9+G10</f>
        <v>0</v>
      </c>
    </row>
    <row r="9" spans="1:7" s="126" customFormat="1" ht="11.25" x14ac:dyDescent="0.2">
      <c r="A9" s="145"/>
      <c r="B9" s="140" t="s">
        <v>208</v>
      </c>
      <c r="C9" s="146" t="s">
        <v>209</v>
      </c>
      <c r="D9" s="141">
        <v>-6230000</v>
      </c>
      <c r="E9" s="268">
        <v>-435875.04</v>
      </c>
      <c r="F9" s="142"/>
      <c r="G9" s="141"/>
    </row>
    <row r="10" spans="1:7" s="126" customFormat="1" ht="11.25" x14ac:dyDescent="0.2">
      <c r="A10" s="145"/>
      <c r="B10" s="140" t="s">
        <v>210</v>
      </c>
      <c r="C10" s="146" t="s">
        <v>211</v>
      </c>
      <c r="D10" s="141">
        <v>6340000</v>
      </c>
      <c r="E10" s="268">
        <v>4762522.04</v>
      </c>
      <c r="F10" s="147"/>
      <c r="G10" s="141"/>
    </row>
    <row r="11" spans="1:7" s="126" customFormat="1" ht="11.25" x14ac:dyDescent="0.2">
      <c r="A11" s="148" t="s">
        <v>212</v>
      </c>
      <c r="B11" s="149" t="s">
        <v>213</v>
      </c>
      <c r="C11" s="149"/>
      <c r="D11" s="138">
        <f>SUM(D13-D14)</f>
        <v>0</v>
      </c>
      <c r="E11" s="138">
        <f>SUM(E13-E14)</f>
        <v>0</v>
      </c>
      <c r="F11" s="138">
        <f>SUM(F13-F14)</f>
        <v>0</v>
      </c>
      <c r="G11" s="138">
        <f>SUM(G13-G14)</f>
        <v>0</v>
      </c>
    </row>
    <row r="12" spans="1:7" s="126" customFormat="1" ht="22.5" x14ac:dyDescent="0.2">
      <c r="A12" s="150" t="s">
        <v>214</v>
      </c>
      <c r="B12" s="140" t="s">
        <v>215</v>
      </c>
      <c r="C12" s="140"/>
      <c r="D12" s="141"/>
      <c r="E12" s="141"/>
      <c r="F12" s="142"/>
      <c r="G12" s="141"/>
    </row>
    <row r="13" spans="1:7" s="126" customFormat="1" ht="11.25" x14ac:dyDescent="0.2">
      <c r="A13" s="150" t="s">
        <v>216</v>
      </c>
      <c r="B13" s="140" t="s">
        <v>217</v>
      </c>
      <c r="C13" s="140"/>
      <c r="D13" s="141"/>
      <c r="E13" s="141"/>
      <c r="F13" s="142"/>
      <c r="G13" s="141"/>
    </row>
    <row r="14" spans="1:7" s="126" customFormat="1" ht="11.25" x14ac:dyDescent="0.2">
      <c r="A14" s="150" t="s">
        <v>218</v>
      </c>
      <c r="B14" s="140" t="s">
        <v>219</v>
      </c>
      <c r="C14" s="140"/>
      <c r="D14" s="141"/>
      <c r="E14" s="141"/>
      <c r="F14" s="142"/>
      <c r="G14" s="141"/>
    </row>
    <row r="15" spans="1:7" s="126" customFormat="1" ht="11.25" x14ac:dyDescent="0.2">
      <c r="A15" s="150" t="s">
        <v>220</v>
      </c>
      <c r="B15" s="140" t="s">
        <v>221</v>
      </c>
      <c r="C15" s="140"/>
      <c r="D15" s="141"/>
      <c r="E15" s="141"/>
      <c r="F15" s="142"/>
      <c r="G15" s="141"/>
    </row>
    <row r="16" spans="1:7" s="126" customFormat="1" ht="22.5" x14ac:dyDescent="0.2">
      <c r="A16" s="150" t="s">
        <v>222</v>
      </c>
      <c r="B16" s="140" t="s">
        <v>223</v>
      </c>
      <c r="C16" s="140"/>
      <c r="D16" s="141"/>
      <c r="E16" s="141"/>
      <c r="F16" s="142"/>
      <c r="G16" s="141"/>
    </row>
    <row r="17" spans="1:17" s="126" customFormat="1" ht="22.5" x14ac:dyDescent="0.2">
      <c r="A17" s="150" t="s">
        <v>224</v>
      </c>
      <c r="B17" s="140" t="s">
        <v>225</v>
      </c>
      <c r="C17" s="140"/>
      <c r="D17" s="141"/>
      <c r="E17" s="141"/>
      <c r="F17" s="142"/>
      <c r="G17" s="141"/>
    </row>
    <row r="18" spans="1:17" s="126" customFormat="1" ht="11.25" x14ac:dyDescent="0.2">
      <c r="A18" s="150" t="s">
        <v>226</v>
      </c>
      <c r="B18" s="140"/>
      <c r="C18" s="140"/>
      <c r="D18" s="141">
        <f>Доходы!C13-D8</f>
        <v>-110000</v>
      </c>
      <c r="E18" s="141">
        <f>Доходы!D13-'000'!E8</f>
        <v>-3929301.7800000003</v>
      </c>
      <c r="F18" s="141">
        <f>Доходы!E13-F8</f>
        <v>0</v>
      </c>
      <c r="G18" s="141">
        <f>Доходы!F13-G8</f>
        <v>0</v>
      </c>
    </row>
    <row r="21" spans="1:17" s="152" customFormat="1" x14ac:dyDescent="0.2">
      <c r="A21" s="151" t="s">
        <v>227</v>
      </c>
      <c r="B21" s="290" t="s">
        <v>301</v>
      </c>
      <c r="C21" s="290"/>
    </row>
    <row r="22" spans="1:17" x14ac:dyDescent="0.2">
      <c r="A22" s="153" t="s">
        <v>228</v>
      </c>
      <c r="B22" s="291" t="s">
        <v>229</v>
      </c>
      <c r="C22" s="291"/>
      <c r="D22" s="153"/>
      <c r="E22" s="153"/>
      <c r="F22" s="153"/>
      <c r="G22" s="153"/>
      <c r="H22" s="153"/>
      <c r="I22" s="153"/>
      <c r="J22" s="153"/>
      <c r="K22" s="153"/>
      <c r="L22" s="153"/>
      <c r="M22" s="153"/>
      <c r="N22" s="153"/>
      <c r="O22" s="153"/>
      <c r="P22" s="153"/>
      <c r="Q22" s="153"/>
    </row>
    <row r="24" spans="1:17" x14ac:dyDescent="0.2">
      <c r="A24" s="151" t="s">
        <v>230</v>
      </c>
      <c r="B24" s="290" t="s">
        <v>302</v>
      </c>
      <c r="C24" s="290"/>
    </row>
    <row r="25" spans="1:17" x14ac:dyDescent="0.2">
      <c r="A25" s="153" t="s">
        <v>231</v>
      </c>
      <c r="B25" s="291" t="s">
        <v>229</v>
      </c>
      <c r="C25" s="291"/>
    </row>
    <row r="42" spans="2:4" x14ac:dyDescent="0.2">
      <c r="B42" s="10"/>
      <c r="C42" s="10"/>
      <c r="D42" s="10"/>
    </row>
    <row r="44" spans="2:4" x14ac:dyDescent="0.2">
      <c r="B44" s="10"/>
      <c r="C44" s="10"/>
      <c r="D44" s="10"/>
    </row>
    <row r="46" spans="2:4" x14ac:dyDescent="0.2">
      <c r="B46" s="10"/>
      <c r="C46" s="10"/>
      <c r="D46" s="10"/>
    </row>
    <row r="48" spans="2:4" x14ac:dyDescent="0.2">
      <c r="B48" s="10"/>
      <c r="C48" s="10"/>
      <c r="D48" s="10"/>
    </row>
    <row r="51" spans="2:4" x14ac:dyDescent="0.2">
      <c r="B51" s="10"/>
      <c r="C51" s="10"/>
      <c r="D51" s="10"/>
    </row>
    <row r="54" spans="2:4" x14ac:dyDescent="0.2">
      <c r="B54" s="10"/>
      <c r="C54" s="10"/>
      <c r="D54" s="10"/>
    </row>
    <row r="59" spans="2:4" x14ac:dyDescent="0.2">
      <c r="B59" s="10"/>
      <c r="C59" s="10"/>
      <c r="D59" s="10"/>
    </row>
    <row r="62" spans="2:4" x14ac:dyDescent="0.2">
      <c r="B62" s="10"/>
      <c r="C62" s="10"/>
      <c r="D62" s="10"/>
    </row>
    <row r="65" spans="2:4" x14ac:dyDescent="0.2">
      <c r="B65" s="10"/>
      <c r="C65" s="10"/>
      <c r="D65" s="10"/>
    </row>
  </sheetData>
  <mergeCells count="9">
    <mergeCell ref="B24:C24"/>
    <mergeCell ref="B22:C22"/>
    <mergeCell ref="B25:C25"/>
    <mergeCell ref="A2:G2"/>
    <mergeCell ref="D3:D4"/>
    <mergeCell ref="B3:B4"/>
    <mergeCell ref="C3:C4"/>
    <mergeCell ref="A3:A4"/>
    <mergeCell ref="B21:C21"/>
  </mergeCells>
  <phoneticPr fontId="4" type="noConversion"/>
  <pageMargins left="0.78740157480314965" right="0.19685039370078741" top="0.39370078740157483" bottom="0.19685039370078741" header="0.23622047244094491" footer="0.15748031496062992"/>
  <pageSetup paperSize="9" scale="82" orientation="landscape" r:id="rId1"/>
  <headerFooter alignWithMargins="0">
    <oddHeader>&amp;R &amp;F     &amp;A</oddHeader>
  </headerFooter>
  <colBreaks count="1" manualBreakCount="1">
    <brk id="7" max="1048575" man="1"/>
  </colBreak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3" t="s">
        <v>178</v>
      </c>
      <c r="B136" s="273"/>
      <c r="C136" s="273"/>
      <c r="D136" s="273"/>
      <c r="E136" s="273"/>
      <c r="F136" s="273"/>
      <c r="G136" s="273"/>
    </row>
    <row r="137" spans="1:9" ht="12.75" x14ac:dyDescent="0.2">
      <c r="A137" s="272" t="s">
        <v>126</v>
      </c>
      <c r="B137" s="272"/>
      <c r="C137" s="272"/>
      <c r="D137" s="272"/>
      <c r="E137" s="272"/>
      <c r="F137" s="272"/>
      <c r="G137" s="272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3" t="s">
        <v>178</v>
      </c>
      <c r="B136" s="273"/>
      <c r="C136" s="273"/>
      <c r="D136" s="273"/>
      <c r="E136" s="273"/>
      <c r="F136" s="273"/>
      <c r="G136" s="273"/>
    </row>
    <row r="137" spans="1:9" ht="12.75" x14ac:dyDescent="0.2">
      <c r="A137" s="272" t="s">
        <v>126</v>
      </c>
      <c r="B137" s="272"/>
      <c r="C137" s="272"/>
      <c r="D137" s="272"/>
      <c r="E137" s="272"/>
      <c r="F137" s="272"/>
      <c r="G137" s="272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topLeftCell="A119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3" t="s">
        <v>178</v>
      </c>
      <c r="B136" s="273"/>
      <c r="C136" s="273"/>
      <c r="D136" s="273"/>
      <c r="E136" s="273"/>
      <c r="F136" s="273"/>
      <c r="G136" s="273"/>
    </row>
    <row r="137" spans="1:9" ht="12.75" x14ac:dyDescent="0.2">
      <c r="A137" s="272" t="s">
        <v>126</v>
      </c>
      <c r="B137" s="272"/>
      <c r="C137" s="272"/>
      <c r="D137" s="272"/>
      <c r="E137" s="272"/>
      <c r="F137" s="272"/>
      <c r="G137" s="272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topLeftCell="A127" zoomScaleNormal="130" zoomScaleSheetLayoutView="100" workbookViewId="0">
      <selection activeCell="G135" sqref="G135"/>
    </sheetView>
  </sheetViews>
  <sheetFormatPr defaultRowHeight="15" x14ac:dyDescent="0.2"/>
  <cols>
    <col min="1" max="1" width="57.140625" style="3" customWidth="1"/>
    <col min="2" max="2" width="8.140625" style="3" customWidth="1"/>
    <col min="3" max="3" width="6.28515625" style="3" customWidth="1"/>
    <col min="4" max="4" width="8.85546875" style="3" customWidth="1"/>
    <col min="5" max="5" width="7.5703125" style="28" customWidth="1"/>
    <col min="6" max="6" width="9.140625" style="1"/>
    <col min="7" max="7" width="10.28515625" style="32" customWidth="1"/>
    <col min="8" max="8" width="17.5703125" customWidth="1"/>
    <col min="9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207" t="s">
        <v>189</v>
      </c>
      <c r="B7" s="208"/>
      <c r="C7" s="209"/>
      <c r="D7" s="209"/>
      <c r="E7" s="210">
        <v>111</v>
      </c>
      <c r="F7" s="211"/>
      <c r="G7" s="212">
        <f>SUM(G8:G9)</f>
        <v>755627</v>
      </c>
      <c r="H7" s="212">
        <f>SUM(H8:H9)</f>
        <v>678985</v>
      </c>
      <c r="I7" s="212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>
        <f>SUM(аппарат!G8,глава!G8,рез.фонд!G8,вус!G8,ФЗр!G8,ФЗм!G8,скважины!G8,благоустр!G8,освещ!G8,культ.дот!G8,ЖКХ!G8,молодежь!G8,соц.пом!G8,луч.поселение!G8,перепись!G8,днд!G8,архитектор!G8,проф.нарк!G8,резерв1!G8,резерв2!G8,резерв3!G8,резерв4!G8,резерв5!G8,резерв6!G8,резерв7!G8,резерв8!G8,резерв9!G8,культ.суб!G8)</f>
        <v>755627</v>
      </c>
      <c r="H8" s="31">
        <f>SUM(аппарат!H8,глава!H8,рез.фонд!H8,вус!H8,ФЗр!H8,ФЗм!H8,скважины!H8,благоустр!H8,освещ!H8,культ.дот!H8,ЖКХ!H8,молодежь!H8,соц.пом!H8,луч.поселение!H8,перепись!H8,днд!H8,архитектор!H8,проф.нарк!H8,резерв1!H8,резерв2!H8,резерв3!H8,резерв4!H8,резерв5!H8,резерв6!H8,резерв7!H8,резерв8!H8,резерв9!H8,культ.суб!H8)</f>
        <v>678985</v>
      </c>
      <c r="I8" s="31">
        <f>SUM(аппарат!I8,глава!I8,рез.фонд!I8,вус!I8,ФЗр!I8,ФЗм!I8,скважины!I8,благоустр!I8,освещ!I8,культ.дот!I8,ЖКХ!I8,молодежь!I8,соц.пом!I8,луч.поселение!I8,перепись!I8,днд!I8,архитектор!I8,проф.нарк!I8,резерв1!I8,резерв2!I8,резерв3!I8,резерв4!I8,резерв5!I8,резерв6!I8,резерв7!I8,резерв8!I8,резерв9!I8,культ.суб!I8)</f>
        <v>0</v>
      </c>
    </row>
    <row r="9" spans="1:9" s="6" customFormat="1" ht="30" x14ac:dyDescent="0.25">
      <c r="A9" s="106" t="s">
        <v>128</v>
      </c>
      <c r="B9" s="90"/>
      <c r="C9" s="7"/>
      <c r="D9" s="7"/>
      <c r="E9" s="24"/>
      <c r="F9" s="35" t="s">
        <v>127</v>
      </c>
      <c r="G9" s="31">
        <f>SUM(аппарат!G9,глава!G9,рез.фонд!G9,вус!G9,ФЗр!G9,ФЗм!G9,скважины!G9,благоустр!G9,освещ!G9,культ.дот!G9,ЖКХ!G9,молодежь!G9,соц.пом!G9,луч.поселение!G9,перепись!G9,днд!G9,архитектор!G9,проф.нарк!G9,резерв1!G9,резерв2!G9,резерв3!G9,резерв4!G9,резерв5!G9,резерв6!G9,резерв7!G9,резерв8!G9,резерв9!G9,культ.суб!G9)</f>
        <v>0</v>
      </c>
      <c r="H9" s="31">
        <f>SUM(аппарат!H9,глава!H9,рез.фонд!H9,вус!H9,ФЗр!H9,ФЗм!H9,скважины!H9,благоустр!H9,освещ!H9,культ.дот!H9,ЖКХ!H9,молодежь!H9,соц.пом!H9,луч.поселение!H9,перепись!H9,днд!H9,архитектор!H9,проф.нарк!H9,резерв1!H9,резерв2!H9,резерв3!H9,резерв4!H9,резерв5!H9,резерв6!H9,резерв7!H9,резерв8!H9,резерв9!H9,культ.суб!H9)</f>
        <v>0</v>
      </c>
      <c r="I9" s="31">
        <f>SUM(аппарат!I9,глава!I9,рез.фонд!I9,вус!I9,ФЗр!I9,ФЗм!I9,скважины!I9,благоустр!I9,освещ!I9,культ.дот!I9,ЖКХ!I9,молодежь!I9,соц.пом!I9,луч.поселение!I9,перепись!I9,днд!I9,архитектор!I9,проф.нарк!I9,резерв1!I9,резерв2!I9,резерв3!I9,резерв4!I9,резерв5!I9,резерв6!I9,резерв7!I9,резерв8!I9,резерв9!I9,культ.суб!I9)</f>
        <v>0</v>
      </c>
    </row>
    <row r="10" spans="1:9" s="34" customFormat="1" ht="37.5" customHeight="1" x14ac:dyDescent="0.25">
      <c r="A10" s="213" t="s">
        <v>122</v>
      </c>
      <c r="B10" s="214"/>
      <c r="C10" s="215"/>
      <c r="D10" s="215"/>
      <c r="E10" s="210">
        <v>112</v>
      </c>
      <c r="F10" s="216"/>
      <c r="G10" s="217">
        <f>SUM(G11,G14,G16)</f>
        <v>558000</v>
      </c>
      <c r="H10" s="217">
        <f>SUM(H11,H14,H16)</f>
        <v>505336.63999999996</v>
      </c>
      <c r="I10" s="217">
        <f>SUM(I11,I14,I16)</f>
        <v>0</v>
      </c>
    </row>
    <row r="11" spans="1:9" s="34" customFormat="1" ht="22.5" customHeight="1" x14ac:dyDescent="0.25">
      <c r="A11" s="218" t="s">
        <v>129</v>
      </c>
      <c r="B11" s="219"/>
      <c r="C11" s="220"/>
      <c r="D11" s="220"/>
      <c r="E11" s="221"/>
      <c r="F11" s="222" t="s">
        <v>99</v>
      </c>
      <c r="G11" s="223">
        <f>SUM(G12:G13)</f>
        <v>558000</v>
      </c>
      <c r="H11" s="223">
        <f>SUM(H12:H13)</f>
        <v>505336.63999999996</v>
      </c>
      <c r="I11" s="223">
        <f>SUM(I12:I13)</f>
        <v>0</v>
      </c>
    </row>
    <row r="12" spans="1:9" s="34" customFormat="1" ht="22.5" customHeight="1" x14ac:dyDescent="0.2">
      <c r="A12" s="55" t="s">
        <v>72</v>
      </c>
      <c r="B12" s="92"/>
      <c r="C12" s="40"/>
      <c r="D12" s="40"/>
      <c r="E12" s="25"/>
      <c r="F12" s="57" t="s">
        <v>195</v>
      </c>
      <c r="G12" s="31">
        <f>SUM(аппарат!G12,глава!G12,рез.фонд!G12,вус!G12,ФЗр!G12,ФЗм!G12,скважины!G12,благоустр!G12,освещ!G12,культ.дот!G12,ЖКХ!G12,молодежь!G12,соц.пом!G12,луч.поселение!G12,перепись!G12,днд!G12,архитектор!G12,проф.нарк!G12,резерв1!G12,резерв2!G12,резерв3!G12,резерв4!G12,резерв5!G12,резерв6!G12,резерв7!G12,резерв8!G12,резерв9!G12,культ.суб!G12)</f>
        <v>558000</v>
      </c>
      <c r="H12" s="31">
        <f>SUM(аппарат!H12,глава!H12,рез.фонд!H12,вус!H12,ФЗр!H12,ФЗм!H12,скважины!H12,благоустр!H12,освещ!H12,культ.дот!H12,ЖКХ!H12,молодежь!H12,соц.пом!H12,луч.поселение!H12,перепись!H12,днд!H12,архитектор!H12,проф.нарк!H12,резерв1!H12,резерв2!H12,резерв3!H12,резерв4!H12,резерв5!H12,резерв6!H12,резерв7!H12,резерв8!H12,резерв9!H12,культ.суб!H12)</f>
        <v>505336.63999999996</v>
      </c>
      <c r="I12" s="31">
        <f>SUM(аппарат!I12,глава!I12,рез.фонд!I12,вус!I12,ФЗр!I12,ФЗм!I12,скважины!I12,благоустр!I12,освещ!I12,культ.дот!I12,ЖКХ!I12,молодежь!I12,соц.пом!I12,луч.поселение!I12,перепись!I12,днд!I12,архитектор!I12,проф.нарк!I12,резерв1!I12,резерв2!I12,резерв3!I12,резерв4!I12,резерв5!I12,резерв6!I12,резерв7!I12,резерв8!I12,резерв9!I12,культ.суб!I12)</f>
        <v>0</v>
      </c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31">
        <f>SUM(аппарат!G13,глава!G13,рез.фонд!G13,вус!G13,ФЗр!G13,ФЗм!G13,скважины!G13,благоустр!G13,освещ!G13,культ.дот!G13,ЖКХ!G13,молодежь!G13,соц.пом!G13,луч.поселение!G13,перепись!G13,днд!G13,архитектор!G13,проф.нарк!G13,резерв1!G13,резерв2!G13,резерв3!G13,резерв4!G13,резерв5!G13,резерв6!G13,резерв7!G13,резерв8!G13,резерв9!G13,культ.суб!G13)</f>
        <v>0</v>
      </c>
      <c r="H13" s="31">
        <f>SUM(аппарат!H13,глава!H13,рез.фонд!H13,вус!H13,ФЗр!H13,ФЗм!H13,скважины!H13,благоустр!H13,освещ!H13,культ.дот!H13,ЖКХ!H13,молодежь!H13,соц.пом!H13,луч.поселение!H13,перепись!H13,днд!H13,архитектор!H13,проф.нарк!H13,резерв1!H13,резерв2!H13,резерв3!H13,резерв4!H13,резерв5!H13,резерв6!H13,резерв7!H13,резерв8!H13,резерв9!H13,культ.суб!H13)</f>
        <v>0</v>
      </c>
      <c r="I13" s="31">
        <f>SUM(аппарат!I13,глава!I13,рез.фонд!I13,вус!I13,ФЗр!I13,ФЗм!I13,скважины!I13,благоустр!I13,освещ!I13,культ.дот!I13,ЖКХ!I13,молодежь!I13,соц.пом!I13,луч.поселение!I13,перепись!I13,днд!I13,архитектор!I13,проф.нарк!I13,резерв1!I13,резерв2!I13,резерв3!I13,резерв4!I13,резерв5!I13,резерв6!I13,резерв7!I13,резерв8!I13,резерв9!I13,культ.суб!I13)</f>
        <v>0</v>
      </c>
    </row>
    <row r="14" spans="1:9" s="34" customFormat="1" ht="15.75" x14ac:dyDescent="0.25">
      <c r="A14" s="224" t="s">
        <v>130</v>
      </c>
      <c r="B14" s="225"/>
      <c r="C14" s="226"/>
      <c r="D14" s="226"/>
      <c r="E14" s="227"/>
      <c r="F14" s="222" t="s">
        <v>105</v>
      </c>
      <c r="G14" s="228">
        <f>SUM(G15)</f>
        <v>0</v>
      </c>
      <c r="H14" s="228">
        <f>SUM(H15)</f>
        <v>0</v>
      </c>
      <c r="I14" s="22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31">
        <f>SUM(аппарат!G15,глава!G15,рез.фонд!G15,вус!G15,ФЗр!G15,ФЗм!G15,скважины!G15,благоустр!G15,освещ!G15,культ.дот!G15,ЖКХ!G15,молодежь!G15,соц.пом!G15,луч.поселение!G15,перепись!G15,днд!G15,архитектор!G15,проф.нарк!G15,резерв1!G15,резерв2!G15,резерв3!G15,резерв4!G15,резерв5!G15,резерв6!G15,резерв7!G15,резерв8!G15,резерв9!G15,культ.суб!G15)</f>
        <v>0</v>
      </c>
      <c r="H15" s="31">
        <f>SUM(аппарат!H15,глава!H15,рез.фонд!H15,вус!H15,ФЗр!H15,ФЗм!H15,скважины!H15,благоустр!H15,освещ!H15,культ.дот!H15,ЖКХ!H15,молодежь!H15,соц.пом!H15,луч.поселение!H15,перепись!H15,днд!H15,архитектор!H15,проф.нарк!H15,резерв1!H15,резерв2!H15,резерв3!H15,резерв4!H15,резерв5!H15,резерв6!H15,резерв7!H15,резерв8!H15,резерв9!H15,культ.суб!H15)</f>
        <v>0</v>
      </c>
      <c r="I15" s="31">
        <f>SUM(аппарат!I15,глава!I15,рез.фонд!I15,вус!I15,ФЗр!I15,ФЗм!I15,скважины!I15,благоустр!I15,освещ!I15,культ.дот!I15,ЖКХ!I15,молодежь!I15,соц.пом!I15,луч.поселение!I15,перепись!I15,днд!I15,архитектор!I15,проф.нарк!I15,резерв1!I15,резерв2!I15,резерв3!I15,резерв4!I15,резерв5!I15,резерв6!I15,резерв7!I15,резерв8!I15,резерв9!I15,культ.суб!I15)</f>
        <v>0</v>
      </c>
    </row>
    <row r="16" spans="1:9" s="34" customFormat="1" ht="15.75" x14ac:dyDescent="0.25">
      <c r="A16" s="224" t="s">
        <v>125</v>
      </c>
      <c r="B16" s="225"/>
      <c r="C16" s="226"/>
      <c r="D16" s="226"/>
      <c r="E16" s="227"/>
      <c r="F16" s="222" t="s">
        <v>107</v>
      </c>
      <c r="G16" s="228">
        <f>SUM(G17)</f>
        <v>0</v>
      </c>
      <c r="H16" s="228">
        <f>SUM(H17)</f>
        <v>0</v>
      </c>
      <c r="I16" s="22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31">
        <f>SUM(аппарат!G17,глава!G17,рез.фонд!G17,вус!G17,ФЗр!G17,ФЗм!G17,скважины!G17,благоустр!G17,освещ!G17,культ.дот!G17,ЖКХ!G17,молодежь!G17,соц.пом!G17,луч.поселение!G17,перепись!G17,днд!G17,архитектор!G17,проф.нарк!G17,резерв1!G17,резерв2!G17,резерв3!G17,резерв4!G17,резерв5!G17,резерв6!G17,резерв7!G17,резерв8!G17,резерв9!G17,культ.суб!G17)</f>
        <v>0</v>
      </c>
      <c r="H17" s="31">
        <f>SUM(аппарат!H17,глава!H17,рез.фонд!H17,вус!H17,ФЗр!H17,ФЗм!H17,скважины!H17,благоустр!H17,освещ!H17,культ.дот!H17,ЖКХ!H17,молодежь!H17,соц.пом!H17,луч.поселение!H17,перепись!H17,днд!H17,архитектор!H17,проф.нарк!H17,резерв1!H17,резерв2!H17,резерв3!H17,резерв4!H17,резерв5!H17,резерв6!H17,резерв7!H17,резерв8!H17,резерв9!H17,культ.суб!H17)</f>
        <v>0</v>
      </c>
      <c r="I17" s="31">
        <f>SUM(аппарат!I17,глава!I17,рез.фонд!I17,вус!I17,ФЗр!I17,ФЗм!I17,скважины!I17,благоустр!I17,освещ!I17,культ.дот!I17,ЖКХ!I17,молодежь!I17,соц.пом!I17,луч.поселение!I17,перепись!I17,днд!I17,архитектор!I17,проф.нарк!I17,резерв1!I17,резерв2!I17,резерв3!I17,резерв4!I17,резерв5!I17,резерв6!I17,резерв7!I17,резерв8!I17,резерв9!I17,культ.суб!I17)</f>
        <v>0</v>
      </c>
    </row>
    <row r="18" spans="1:9" s="70" customFormat="1" ht="45" customHeight="1" x14ac:dyDescent="0.25">
      <c r="A18" s="229" t="s">
        <v>194</v>
      </c>
      <c r="B18" s="214"/>
      <c r="C18" s="215"/>
      <c r="D18" s="215"/>
      <c r="E18" s="230">
        <v>119</v>
      </c>
      <c r="F18" s="231"/>
      <c r="G18" s="228">
        <f>SUM(G19)</f>
        <v>221373</v>
      </c>
      <c r="H18" s="228">
        <f>SUM(H19)</f>
        <v>199629</v>
      </c>
      <c r="I18" s="22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>
        <f>SUM(аппарат!G19,глава!G19,рез.фонд!G19,вус!G19,ФЗр!G19,ФЗм!G19,скважины!G19,благоустр!G19,освещ!G19,культ.дот!G19,ЖКХ!G19,молодежь!G19,соц.пом!G19,луч.поселение!G19,перепись!G19,днд!G19,архитектор!G19,проф.нарк!G19,резерв1!G19,резерв2!G19,резерв3!G19,резерв4!G19,резерв5!G19,резерв6!G19,резерв7!G19,резерв8!G19,резерв9!G19,культ.суб!G19)</f>
        <v>221373</v>
      </c>
      <c r="H19" s="31">
        <f>SUM(аппарат!H19,глава!H19,рез.фонд!H19,вус!H19,ФЗр!H19,ФЗм!H19,скважины!H19,благоустр!H19,освещ!H19,культ.дот!H19,ЖКХ!H19,молодежь!H19,соц.пом!H19,луч.поселение!H19,перепись!H19,днд!H19,архитектор!H19,проф.нарк!H19,резерв1!H19,резерв2!H19,резерв3!H19,резерв4!H19,резерв5!H19,резерв6!H19,резерв7!H19,резерв8!H19,резерв9!H19,культ.суб!H19)</f>
        <v>199629</v>
      </c>
      <c r="I19" s="31">
        <f>SUM(аппарат!I19,глава!I19,рез.фонд!I19,вус!I19,ФЗр!I19,ФЗм!I19,скважины!I19,благоустр!I19,освещ!I19,культ.дот!I19,ЖКХ!I19,молодежь!I19,соц.пом!I19,луч.поселение!I19,перепись!I19,днд!I19,архитектор!I19,проф.нарк!I19,резерв1!I19,резерв2!I19,резерв3!I19,резерв4!I19,резерв5!I19,резерв6!I19,резерв7!I19,резерв8!I19,резерв9!I19,культ.суб!I19)</f>
        <v>0</v>
      </c>
    </row>
    <row r="20" spans="1:9" s="48" customFormat="1" ht="30" x14ac:dyDescent="0.25">
      <c r="A20" s="229" t="s">
        <v>96</v>
      </c>
      <c r="B20" s="232"/>
      <c r="C20" s="233"/>
      <c r="D20" s="233"/>
      <c r="E20" s="221">
        <v>121</v>
      </c>
      <c r="F20" s="234"/>
      <c r="G20" s="228">
        <f>SUM(G21)</f>
        <v>1396000</v>
      </c>
      <c r="H20" s="228">
        <f>SUM(H21)</f>
        <v>990635</v>
      </c>
      <c r="I20" s="228">
        <f>SUM(I21)</f>
        <v>0</v>
      </c>
    </row>
    <row r="21" spans="1:9" x14ac:dyDescent="0.2">
      <c r="A21" s="5" t="s">
        <v>0</v>
      </c>
      <c r="B21" s="96"/>
      <c r="C21" s="16"/>
      <c r="D21" s="16"/>
      <c r="E21" s="25"/>
      <c r="F21" s="21" t="s">
        <v>94</v>
      </c>
      <c r="G21" s="31">
        <f>SUM(аппарат!G21,глава!G21,рез.фонд!G21,вус!G21,ФЗр!G21,ФЗм!G21,скважины!G21,благоустр!G21,освещ!G21,культ.дот!G21,ЖКХ!G21,молодежь!G21,соц.пом!G21,луч.поселение!G21,перепись!G21,днд!G21,архитектор!G21,проф.нарк!G21,резерв1!G21,резерв2!G21,резерв3!G21,резерв4!G21,резерв5!G21,резерв6!G21,резерв7!G21,резерв8!G21,резерв9!G21,культ.суб!G21)</f>
        <v>1396000</v>
      </c>
      <c r="H21" s="31">
        <f>SUM(аппарат!H21,глава!H21,рез.фонд!H21,вус!H21,ФЗр!H21,ФЗм!H21,скважины!H21,благоустр!H21,освещ!H21,культ.дот!H21,ЖКХ!H21,молодежь!H21,соц.пом!H21,луч.поселение!H21,перепись!H21,днд!H21,архитектор!H21,проф.нарк!H21,резерв1!H21,резерв2!H21,резерв3!H21,резерв4!H21,резерв5!H21,резерв6!H21,резерв7!H21,резерв8!H21,резерв9!H21,культ.суб!H21)</f>
        <v>990635</v>
      </c>
      <c r="I21" s="31">
        <f>SUM(аппарат!I21,глава!I21,рез.фонд!I21,вус!I21,ФЗр!I21,ФЗм!I21,скважины!I21,благоустр!I21,освещ!I21,культ.дот!I21,ЖКХ!I21,молодежь!I21,соц.пом!I21,луч.поселение!I21,перепись!I21,днд!I21,архитектор!I21,проф.нарк!I21,резерв1!I21,резерв2!I21,резерв3!I21,резерв4!I21,резерв5!I21,резерв6!I21,резерв7!I21,резерв8!I21,резерв9!I21,культ.суб!I21)</f>
        <v>0</v>
      </c>
    </row>
    <row r="22" spans="1:9" s="42" customFormat="1" ht="46.5" customHeight="1" x14ac:dyDescent="0.25">
      <c r="A22" s="213" t="s">
        <v>97</v>
      </c>
      <c r="B22" s="219"/>
      <c r="C22" s="220"/>
      <c r="D22" s="220"/>
      <c r="E22" s="221" t="s">
        <v>98</v>
      </c>
      <c r="F22" s="222"/>
      <c r="G22" s="235">
        <f>SUM(G23,G26,G28)</f>
        <v>0</v>
      </c>
      <c r="H22" s="235">
        <f>SUM(H23,H26,H28)</f>
        <v>0</v>
      </c>
      <c r="I22" s="235">
        <f>SUM(I23,I26,I28)</f>
        <v>0</v>
      </c>
    </row>
    <row r="23" spans="1:9" s="42" customFormat="1" ht="15.75" x14ac:dyDescent="0.25">
      <c r="A23" s="236" t="s">
        <v>3</v>
      </c>
      <c r="B23" s="219"/>
      <c r="C23" s="220"/>
      <c r="D23" s="220"/>
      <c r="E23" s="221"/>
      <c r="F23" s="222" t="s">
        <v>99</v>
      </c>
      <c r="G23" s="228">
        <f>SUM(G24)</f>
        <v>0</v>
      </c>
      <c r="H23" s="228">
        <f>SUM(H24)</f>
        <v>0</v>
      </c>
      <c r="I23" s="22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31">
        <f>SUM(аппарат!G24,глава!G24,рез.фонд!G24,вус!G24,ФЗр!G24,ФЗм!G24,скважины!G24,благоустр!G24,освещ!G24,культ.дот!G24,ЖКХ!G24,молодежь!G24,соц.пом!G24,луч.поселение!G24,перепись!G24,днд!G24,архитектор!G24,проф.нарк!G24,резерв1!G24,резерв2!G24,резерв3!G24,резерв4!G24,резерв5!G24,резерв6!G24,резерв7!G24,резерв8!G24,резерв9!G24,культ.суб!G24)</f>
        <v>0</v>
      </c>
      <c r="H24" s="31">
        <f>SUM(аппарат!H24,глава!H24,рез.фонд!H24,вус!H24,ФЗр!H24,ФЗм!H24,скважины!H24,благоустр!H24,освещ!H24,культ.дот!H24,ЖКХ!H24,молодежь!H24,соц.пом!H24,луч.поселение!H24,перепись!H24,днд!H24,архитектор!H24,проф.нарк!H24,резерв1!H24,резерв2!H24,резерв3!H24,резерв4!H24,резерв5!H24,резерв6!H24,резерв7!H24,резерв8!H24,резерв9!H24,культ.суб!H24)</f>
        <v>0</v>
      </c>
      <c r="I24" s="31">
        <f>SUM(аппарат!I24,глава!I24,рез.фонд!I24,вус!I24,ФЗр!I24,ФЗм!I24,скважины!I24,благоустр!I24,освещ!I24,культ.дот!I24,ЖКХ!I24,молодежь!I24,соц.пом!I24,луч.поселение!I24,перепись!I24,днд!I24,архитектор!I24,проф.нарк!I24,резерв1!I24,резерв2!I24,резерв3!I24,резерв4!I24,резерв5!I24,резерв6!I24,резерв7!I24,резерв8!I24,резерв9!I24,культ.суб!I24)</f>
        <v>0</v>
      </c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31">
        <f>SUM(аппарат!G25,глава!G25,рез.фонд!G25,вус!G25,ФЗр!G25,ФЗм!G25,скважины!G25,благоустр!G25,освещ!G25,культ.дот!G25,ЖКХ!G25,молодежь!G25,соц.пом!G25,луч.поселение!G25,перепись!G25,днд!G25,архитектор!G25,проф.нарк!G25,резерв1!G25,резерв2!G25,резерв3!G25,резерв4!G25,резерв5!G25,резерв6!G25,резерв7!G25,резерв8!G25,резерв9!G25,культ.суб!G25)</f>
        <v>0</v>
      </c>
      <c r="H25" s="31">
        <f>SUM(аппарат!H25,глава!H25,рез.фонд!H25,вус!H25,ФЗр!H25,ФЗм!H25,скважины!H25,благоустр!H25,освещ!H25,культ.дот!H25,ЖКХ!H25,молодежь!H25,соц.пом!H25,луч.поселение!H25,перепись!H25,днд!H25,архитектор!H25,проф.нарк!H25,резерв1!H25,резерв2!H25,резерв3!H25,резерв4!H25,резерв5!H25,резерв6!H25,резерв7!H25,резерв8!H25,резерв9!H25,культ.суб!H25)</f>
        <v>0</v>
      </c>
      <c r="I25" s="31">
        <f>SUM(аппарат!I25,глава!I25,рез.фонд!I25,вус!I25,ФЗр!I25,ФЗм!I25,скважины!I25,благоустр!I25,освещ!I25,культ.дот!I25,ЖКХ!I25,молодежь!I25,соц.пом!I25,луч.поселение!I25,перепись!I25,днд!I25,архитектор!I25,проф.нарк!I25,резерв1!I25,резерв2!I25,резерв3!I25,резерв4!I25,резерв5!I25,резерв6!I25,резерв7!I25,резерв8!I25,резерв9!I25,культ.суб!I25)</f>
        <v>0</v>
      </c>
    </row>
    <row r="26" spans="1:9" s="62" customFormat="1" ht="15.75" x14ac:dyDescent="0.25">
      <c r="A26" s="224" t="s">
        <v>130</v>
      </c>
      <c r="B26" s="225"/>
      <c r="C26" s="226"/>
      <c r="D26" s="226"/>
      <c r="E26" s="227"/>
      <c r="F26" s="222" t="s">
        <v>105</v>
      </c>
      <c r="G26" s="228">
        <f>SUM(G27)</f>
        <v>0</v>
      </c>
      <c r="H26" s="228">
        <f>SUM(H27)</f>
        <v>0</v>
      </c>
      <c r="I26" s="22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31">
        <f>SUM(аппарат!G27,глава!G27,рез.фонд!G27,вус!G27,ФЗр!G27,ФЗм!G27,скважины!G27,благоустр!G27,освещ!G27,культ.дот!G27,ЖКХ!G27,молодежь!G27,соц.пом!G27,луч.поселение!G27,перепись!G27,днд!G27,архитектор!G27,проф.нарк!G27,резерв1!G27,резерв2!G27,резерв3!G27,резерв4!G27,резерв5!G27,резерв6!G27,резерв7!G27,резерв8!G27,резерв9!G27,культ.суб!G27)</f>
        <v>0</v>
      </c>
      <c r="H27" s="31">
        <f>SUM(аппарат!H27,глава!H27,рез.фонд!H27,вус!H27,ФЗр!H27,ФЗм!H27,скважины!H27,благоустр!H27,освещ!H27,культ.дот!H27,ЖКХ!H27,молодежь!H27,соц.пом!H27,луч.поселение!H27,перепись!H27,днд!H27,архитектор!H27,проф.нарк!H27,резерв1!H27,резерв2!H27,резерв3!H27,резерв4!H27,резерв5!H27,резерв6!H27,резерв7!H27,резерв8!H27,резерв9!H27,культ.суб!H27)</f>
        <v>0</v>
      </c>
      <c r="I27" s="31">
        <f>SUM(аппарат!I27,глава!I27,рез.фонд!I27,вус!I27,ФЗр!I27,ФЗм!I27,скважины!I27,благоустр!I27,освещ!I27,культ.дот!I27,ЖКХ!I27,молодежь!I27,соц.пом!I27,луч.поселение!I27,перепись!I27,днд!I27,архитектор!I27,проф.нарк!I27,резерв1!I27,резерв2!I27,резерв3!I27,резерв4!I27,резерв5!I27,резерв6!I27,резерв7!I27,резерв8!I27,резерв9!I27,культ.суб!I27)</f>
        <v>0</v>
      </c>
    </row>
    <row r="28" spans="1:9" s="62" customFormat="1" ht="15.75" x14ac:dyDescent="0.25">
      <c r="A28" s="224" t="s">
        <v>125</v>
      </c>
      <c r="B28" s="225"/>
      <c r="C28" s="226"/>
      <c r="D28" s="226"/>
      <c r="E28" s="227"/>
      <c r="F28" s="222" t="s">
        <v>107</v>
      </c>
      <c r="G28" s="228">
        <f>SUM(G29)</f>
        <v>0</v>
      </c>
      <c r="H28" s="228">
        <f>SUM(H29)</f>
        <v>0</v>
      </c>
      <c r="I28" s="22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31">
        <f>SUM(аппарат!G29,глава!G29,рез.фонд!G29,вус!G29,ФЗр!G29,ФЗм!G29,скважины!G29,благоустр!G29,освещ!G29,культ.дот!G29,ЖКХ!G29,молодежь!G29,соц.пом!G29,луч.поселение!G29,перепись!G29,днд!G29,архитектор!G29,проф.нарк!G29,резерв1!G29,резерв2!G29,резерв3!G29,резерв4!G29,резерв5!G29,резерв6!G29,резерв7!G29,резерв8!G29,резерв9!G29,культ.суб!G29)</f>
        <v>0</v>
      </c>
      <c r="H29" s="31">
        <f>SUM(аппарат!H29,глава!H29,рез.фонд!H29,вус!H29,ФЗр!H29,ФЗм!H29,скважины!H29,благоустр!H29,освещ!H29,культ.дот!H29,ЖКХ!H29,молодежь!H29,соц.пом!H29,луч.поселение!H29,перепись!H29,днд!H29,архитектор!H29,проф.нарк!H29,резерв1!H29,резерв2!H29,резерв3!H29,резерв4!H29,резерв5!H29,резерв6!H29,резерв7!H29,резерв8!H29,резерв9!H29,культ.суб!H29)</f>
        <v>0</v>
      </c>
      <c r="I29" s="31">
        <f>SUM(аппарат!I29,глава!I29,рез.фонд!I29,вус!I29,ФЗр!I29,ФЗм!I29,скважины!I29,благоустр!I29,освещ!I29,культ.дот!I29,ЖКХ!I29,молодежь!I29,соц.пом!I29,луч.поселение!I29,перепись!I29,днд!I29,архитектор!I29,проф.нарк!I29,резерв1!I29,резерв2!I29,резерв3!I29,резерв4!I29,резерв5!I29,резерв6!I29,резерв7!I29,резерв8!I29,резерв9!I29,культ.суб!I29)</f>
        <v>0</v>
      </c>
    </row>
    <row r="30" spans="1:9" ht="63" x14ac:dyDescent="0.25">
      <c r="A30" s="237" t="s">
        <v>297</v>
      </c>
      <c r="B30" s="225"/>
      <c r="C30" s="226"/>
      <c r="D30" s="226"/>
      <c r="E30" s="238" t="s">
        <v>298</v>
      </c>
      <c r="F30" s="239"/>
      <c r="G30" s="228">
        <f>SUM(G31)</f>
        <v>220000</v>
      </c>
      <c r="H30" s="228">
        <f>SUM(H31)</f>
        <v>0</v>
      </c>
      <c r="I30" s="22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31">
        <f>SUM(аппарат!G31,глава!G31,рез.фонд!G31,вус!G31,ФЗр!G31,ФЗм!G31,скважины!G31,благоустр!G31,освещ!G31,культ.дот!G31,ЖКХ!G31,молодежь!G31,соц.пом!G31,луч.поселение!G31,перепись!G31,днд!G31,архитектор!G31,проф.нарк!G31,резерв1!G31,резерв2!G31,резерв3!G31,резерв4!G31,резерв5!G31,резерв6!G31,резерв7!G31,резерв8!G31,резерв9!G31,культ.суб!G31)</f>
        <v>220000</v>
      </c>
      <c r="H31" s="31">
        <f>SUM(аппарат!H31,глава!H31,рез.фонд!H31,вус!H31,ФЗр!H31,ФЗм!H31,скважины!H31,благоустр!H31,освещ!H31,культ.дот!H31,ЖКХ!H31,молодежь!H31,соц.пом!H31,луч.поселение!H31,перепись!H31,днд!H31,архитектор!H31,проф.нарк!H31,резерв1!H31,резерв2!H31,резерв3!H31,резерв4!H31,резерв5!H31,резерв6!H31,резерв7!H31,резерв8!H31,резерв9!H31,культ.суб!H31)</f>
        <v>0</v>
      </c>
      <c r="I31" s="31">
        <f>SUM(аппарат!I31,глава!I31,рез.фонд!I31,вус!I31,ФЗр!I31,ФЗм!I31,скважины!I31,благоустр!I31,освещ!I31,культ.дот!I31,ЖКХ!I31,молодежь!I31,соц.пом!I31,луч.поселение!I31,перепись!I31,днд!I31,архитектор!I31,проф.нарк!I31,резерв1!I31,резерв2!I31,резерв3!I31,резерв4!I31,резерв5!I31,резерв6!I31,резерв7!I31,резерв8!I31,резерв9!I31,культ.суб!I31)</f>
        <v>0</v>
      </c>
    </row>
    <row r="32" spans="1:9" s="42" customFormat="1" ht="50.25" customHeight="1" x14ac:dyDescent="0.25">
      <c r="A32" s="213" t="s">
        <v>100</v>
      </c>
      <c r="B32" s="232"/>
      <c r="C32" s="233"/>
      <c r="D32" s="233"/>
      <c r="E32" s="238" t="s">
        <v>101</v>
      </c>
      <c r="F32" s="239"/>
      <c r="G32" s="228">
        <f>SUM(G33)</f>
        <v>422000</v>
      </c>
      <c r="H32" s="228">
        <f>SUM(H33)</f>
        <v>294526</v>
      </c>
      <c r="I32" s="22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31">
        <f>SUM(аппарат!G33,глава!G33,рез.фонд!G33,вус!G33,ФЗр!G33,ФЗм!G33,скважины!G33,благоустр!G33,освещ!G33,культ.дот!G33,ЖКХ!G33,молодежь!G33,соц.пом!G33,луч.поселение!G33,перепись!G33,днд!G33,архитектор!G33,проф.нарк!G33,резерв1!G33,резерв2!G33,резерв3!G33,резерв4!G33,резерв5!G33,резерв6!G33,резерв7!G33,резерв8!G33,резерв9!G33,культ.суб!G33)</f>
        <v>422000</v>
      </c>
      <c r="H33" s="31">
        <f>SUM(аппарат!H33,глава!H33,рез.фонд!H33,вус!H33,ФЗр!H33,ФЗм!H33,скважины!H33,благоустр!H33,освещ!H33,культ.дот!H33,ЖКХ!H33,молодежь!H33,соц.пом!H33,луч.поселение!H33,перепись!H33,днд!H33,архитектор!H33,проф.нарк!H33,резерв1!H33,резерв2!H33,резерв3!H33,резерв4!H33,резерв5!H33,резерв6!H33,резерв7!H33,резерв8!H33,резерв9!H33,культ.суб!H33)</f>
        <v>294526</v>
      </c>
      <c r="I33" s="31">
        <f>SUM(аппарат!I33,глава!I33,рез.фонд!I33,вус!I33,ФЗр!I33,ФЗм!I33,скважины!I33,благоустр!I33,освещ!I33,культ.дот!I33,ЖКХ!I33,молодежь!I33,соц.пом!I33,луч.поселение!I33,перепись!I33,днд!I33,архитектор!I33,проф.нарк!I33,резерв1!I33,резерв2!I33,резерв3!I33,резерв4!I33,резерв5!I33,резерв6!I33,резерв7!I33,резерв8!I33,резерв9!I33,культ.суб!I33)</f>
        <v>0</v>
      </c>
    </row>
    <row r="34" spans="1:9" s="3" customFormat="1" ht="33.75" customHeight="1" x14ac:dyDescent="0.25">
      <c r="A34" s="229" t="s">
        <v>131</v>
      </c>
      <c r="B34" s="214"/>
      <c r="C34" s="215"/>
      <c r="D34" s="215"/>
      <c r="E34" s="230">
        <v>242</v>
      </c>
      <c r="F34" s="231"/>
      <c r="G34" s="240">
        <f>SUM(G35,G38,G40,G43,G46,G48)</f>
        <v>62000</v>
      </c>
      <c r="H34" s="240">
        <f>SUM(H35,H38,H40,H43,H46,H48)</f>
        <v>35524.449999999997</v>
      </c>
      <c r="I34" s="240">
        <f>SUM(I35,I38,I40,I43,I46,I48)</f>
        <v>0</v>
      </c>
    </row>
    <row r="35" spans="1:9" s="48" customFormat="1" ht="23.25" customHeight="1" x14ac:dyDescent="0.25">
      <c r="A35" s="241" t="s">
        <v>1</v>
      </c>
      <c r="B35" s="208"/>
      <c r="C35" s="209"/>
      <c r="D35" s="209"/>
      <c r="E35" s="242"/>
      <c r="F35" s="231" t="s">
        <v>106</v>
      </c>
      <c r="G35" s="243">
        <f>SUM(G36:G37)</f>
        <v>62000</v>
      </c>
      <c r="H35" s="243">
        <f>SUM(H36:H37)</f>
        <v>35524.449999999997</v>
      </c>
      <c r="I35" s="243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31">
        <f>SUM(аппарат!G36,глава!G36,рез.фонд!G36,вус!G36,ФЗр!G36,ФЗм!G36,скважины!G36,благоустр!G36,освещ!G36,культ.дот!G36,ЖКХ!G36,молодежь!G36,соц.пом!G36,луч.поселение!G36,перепись!G36,днд!G36,архитектор!G36,проф.нарк!G36,резерв1!G36,резерв2!G36,резерв3!G36,резерв4!G36,резерв5!G36,резерв6!G36,резерв7!G36,резерв8!G36,резерв9!G36,культ.суб!G36)</f>
        <v>16000</v>
      </c>
      <c r="H36" s="31">
        <f>SUM(аппарат!H36,глава!H36,рез.фонд!H36,вус!H36,ФЗр!H36,ФЗм!H36,скважины!H36,благоустр!H36,освещ!H36,культ.дот!H36,ЖКХ!H36,молодежь!H36,соц.пом!H36,луч.поселение!H36,перепись!H36,днд!H36,архитектор!H36,проф.нарк!H36,резерв1!H36,резерв2!H36,резерв3!H36,резерв4!H36,резерв5!H36,резерв6!H36,резерв7!H36,резерв8!H36,резерв9!H36,культ.суб!H36)</f>
        <v>14000.78</v>
      </c>
      <c r="I36" s="31">
        <f>SUM(аппарат!I36,глава!I36,рез.фонд!I36,вус!I36,ФЗр!I36,ФЗм!I36,скважины!I36,благоустр!I36,освещ!I36,культ.дот!I36,ЖКХ!I36,молодежь!I36,соц.пом!I36,луч.поселение!I36,перепись!I36,днд!I36,архитектор!I36,проф.нарк!I36,резерв1!I36,резерв2!I36,резерв3!I36,резерв4!I36,резерв5!I36,резерв6!I36,резерв7!I36,резерв8!I36,резерв9!I36,культ.суб!I36)</f>
        <v>0</v>
      </c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31">
        <f>SUM(аппарат!G37,глава!G37,рез.фонд!G37,вус!G37,ФЗр!G37,ФЗм!G37,скважины!G37,благоустр!G37,освещ!G37,культ.дот!G37,ЖКХ!G37,молодежь!G37,соц.пом!G37,луч.поселение!G37,перепись!G37,днд!G37,архитектор!G37,проф.нарк!G37,резерв1!G37,резерв2!G37,резерв3!G37,резерв4!G37,резерв5!G37,резерв6!G37,резерв7!G37,резерв8!G37,резерв9!G37,культ.суб!G37)</f>
        <v>46000</v>
      </c>
      <c r="H37" s="31">
        <f>SUM(аппарат!H37,глава!H37,рез.фонд!H37,вус!H37,ФЗр!H37,ФЗм!H37,скважины!H37,благоустр!H37,освещ!H37,культ.дот!H37,ЖКХ!H37,молодежь!H37,соц.пом!H37,луч.поселение!H37,перепись!H37,днд!H37,архитектор!H37,проф.нарк!H37,резерв1!H37,резерв2!H37,резерв3!H37,резерв4!H37,резерв5!H37,резерв6!H37,резерв7!H37,резерв8!H37,резерв9!H37,культ.суб!H37)</f>
        <v>21523.67</v>
      </c>
      <c r="I37" s="31">
        <f>SUM(аппарат!I37,глава!I37,рез.фонд!I37,вус!I37,ФЗр!I37,ФЗм!I37,скважины!I37,благоустр!I37,освещ!I37,культ.дот!I37,ЖКХ!I37,молодежь!I37,соц.пом!I37,луч.поселение!I37,перепись!I37,днд!I37,архитектор!I37,проф.нарк!I37,резерв1!I37,резерв2!I37,резерв3!I37,резерв4!I37,резерв5!I37,резерв6!I37,резерв7!I37,резерв8!I37,резерв9!I37,культ.суб!I37)</f>
        <v>0</v>
      </c>
    </row>
    <row r="38" spans="1:9" s="48" customFormat="1" ht="51.75" customHeight="1" x14ac:dyDescent="0.25">
      <c r="A38" s="241" t="s">
        <v>135</v>
      </c>
      <c r="B38" s="208"/>
      <c r="C38" s="209"/>
      <c r="D38" s="209"/>
      <c r="E38" s="242"/>
      <c r="F38" s="231" t="s">
        <v>134</v>
      </c>
      <c r="G38" s="228">
        <f>SUM(G39)</f>
        <v>0</v>
      </c>
      <c r="H38" s="228">
        <f>SUM(H39)</f>
        <v>0</v>
      </c>
      <c r="I38" s="22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31">
        <f>SUM(аппарат!G39,глава!G39,рез.фонд!G39,вус!G39,ФЗр!G39,ФЗм!G39,скважины!G39,благоустр!G39,освещ!G39,культ.дот!G39,ЖКХ!G39,молодежь!G39,соц.пом!G39,луч.поселение!G39,перепись!G39,днд!G39,архитектор!G39,проф.нарк!G39,резерв1!G39,резерв2!G39,резерв3!G39,резерв4!G39,резерв5!G39,резерв6!G39,резерв7!G39,резерв8!G39,резерв9!G39,культ.суб!G39)</f>
        <v>0</v>
      </c>
      <c r="H39" s="31">
        <f>SUM(аппарат!H39,глава!H39,рез.фонд!H39,вус!H39,ФЗр!H39,ФЗм!H39,скважины!H39,благоустр!H39,освещ!H39,культ.дот!H39,ЖКХ!H39,молодежь!H39,соц.пом!H39,луч.поселение!H39,перепись!H39,днд!H39,архитектор!H39,проф.нарк!H39,резерв1!H39,резерв2!H39,резерв3!H39,резерв4!H39,резерв5!H39,резерв6!H39,резерв7!H39,резерв8!H39,резерв9!H39,культ.суб!H39)</f>
        <v>0</v>
      </c>
      <c r="I39" s="31">
        <f>SUM(аппарат!I39,глава!I39,рез.фонд!I39,вус!I39,ФЗр!I39,ФЗм!I39,скважины!I39,благоустр!I39,освещ!I39,культ.дот!I39,ЖКХ!I39,молодежь!I39,соц.пом!I39,луч.поселение!I39,перепись!I39,днд!I39,архитектор!I39,проф.нарк!I39,резерв1!I39,резерв2!I39,резерв3!I39,резерв4!I39,резерв5!I39,резерв6!I39,резерв7!I39,резерв8!I39,резерв9!I39,культ.суб!I39)</f>
        <v>0</v>
      </c>
    </row>
    <row r="40" spans="1:9" s="48" customFormat="1" ht="21.75" customHeight="1" x14ac:dyDescent="0.25">
      <c r="A40" s="241" t="s">
        <v>124</v>
      </c>
      <c r="B40" s="208"/>
      <c r="C40" s="209"/>
      <c r="D40" s="209"/>
      <c r="E40" s="242"/>
      <c r="F40" s="231" t="s">
        <v>136</v>
      </c>
      <c r="G40" s="243">
        <f>SUM(G41:G42)</f>
        <v>0</v>
      </c>
      <c r="H40" s="243">
        <f>SUM(H41:H42)</f>
        <v>0</v>
      </c>
      <c r="I40" s="243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31">
        <f>SUM(аппарат!G41,глава!G41,рез.фонд!G41,вус!G41,ФЗр!G41,ФЗм!G41,скважины!G41,благоустр!G41,освещ!G41,культ.дот!G41,ЖКХ!G41,молодежь!G41,соц.пом!G41,луч.поселение!G41,перепись!G41,днд!G41,архитектор!G41,проф.нарк!G41,резерв1!G41,резерв2!G41,резерв3!G41,резерв4!G41,резерв5!G41,резерв6!G41,резерв7!G41,резерв8!G41,резерв9!G41,культ.суб!G41)</f>
        <v>0</v>
      </c>
      <c r="H41" s="31">
        <f>SUM(аппарат!H41,глава!H41,рез.фонд!H41,вус!H41,ФЗр!H41,ФЗм!H41,скважины!H41,благоустр!H41,освещ!H41,культ.дот!H41,ЖКХ!H41,молодежь!H41,соц.пом!H41,луч.поселение!H41,перепись!H41,днд!H41,архитектор!H41,проф.нарк!H41,резерв1!H41,резерв2!H41,резерв3!H41,резерв4!H41,резерв5!H41,резерв6!H41,резерв7!H41,резерв8!H41,резерв9!H41,культ.суб!H41)</f>
        <v>0</v>
      </c>
      <c r="I41" s="31">
        <f>SUM(аппарат!I41,глава!I41,рез.фонд!I41,вус!I41,ФЗр!I41,ФЗм!I41,скважины!I41,благоустр!I41,освещ!I41,культ.дот!I41,ЖКХ!I41,молодежь!I41,соц.пом!I41,луч.поселение!I41,перепись!I41,днд!I41,архитектор!I41,проф.нарк!I41,резерв1!I41,резерв2!I41,резерв3!I41,резерв4!I41,резерв5!I41,резерв6!I41,резерв7!I41,резерв8!I41,резерв9!I41,культ.суб!I41)</f>
        <v>0</v>
      </c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31">
        <f>SUM(аппарат!G42,глава!G42,рез.фонд!G42,вус!G42,ФЗр!G42,ФЗм!G42,скважины!G42,благоустр!G42,освещ!G42,культ.дот!G42,ЖКХ!G42,молодежь!G42,соц.пом!G42,луч.поселение!G42,перепись!G42,днд!G42,архитектор!G42,проф.нарк!G42,резерв1!G42,резерв2!G42,резерв3!G42,резерв4!G42,резерв5!G42,резерв6!G42,резерв7!G42,резерв8!G42,резерв9!G42,культ.суб!G42)</f>
        <v>0</v>
      </c>
      <c r="H42" s="31">
        <f>SUM(аппарат!H42,глава!H42,рез.фонд!H42,вус!H42,ФЗр!H42,ФЗм!H42,скважины!H42,благоустр!H42,освещ!H42,культ.дот!H42,ЖКХ!H42,молодежь!H42,соц.пом!H42,луч.поселение!H42,перепись!H42,днд!H42,архитектор!H42,проф.нарк!H42,резерв1!H42,резерв2!H42,резерв3!H42,резерв4!H42,резерв5!H42,резерв6!H42,резерв7!H42,резерв8!H42,резерв9!H42,культ.суб!H42)</f>
        <v>0</v>
      </c>
      <c r="I42" s="31">
        <f>SUM(аппарат!I42,глава!I42,рез.фонд!I42,вус!I42,ФЗр!I42,ФЗм!I42,скважины!I42,благоустр!I42,освещ!I42,культ.дот!I42,ЖКХ!I42,молодежь!I42,соц.пом!I42,луч.поселение!I42,перепись!I42,днд!I42,архитектор!I42,проф.нарк!I42,резерв1!I42,резерв2!I42,резерв3!I42,резерв4!I42,резерв5!I42,резерв6!I42,резерв7!I42,резерв8!I42,резерв9!I42,культ.суб!I42)</f>
        <v>0</v>
      </c>
    </row>
    <row r="43" spans="1:9" s="48" customFormat="1" ht="21.75" customHeight="1" x14ac:dyDescent="0.25">
      <c r="A43" s="241" t="s">
        <v>125</v>
      </c>
      <c r="B43" s="208"/>
      <c r="C43" s="209"/>
      <c r="D43" s="209"/>
      <c r="E43" s="242"/>
      <c r="F43" s="231" t="s">
        <v>107</v>
      </c>
      <c r="G43" s="243">
        <f>SUM(G44:G45)</f>
        <v>0</v>
      </c>
      <c r="H43" s="243">
        <f>SUM(H44:H45)</f>
        <v>0</v>
      </c>
      <c r="I43" s="243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31">
        <f>SUM(аппарат!G44,глава!G44,рез.фонд!G44,вус!G44,ФЗр!G44,ФЗм!G44,скважины!G44,благоустр!G44,освещ!G44,культ.дот!G44,ЖКХ!G44,молодежь!G44,соц.пом!G44,луч.поселение!G44,перепись!G44,днд!G44,архитектор!G44,проф.нарк!G44,резерв1!G44,резерв2!G44,резерв3!G44,резерв4!G44,резерв5!G44,резерв6!G44,резерв7!G44,резерв8!G44,резерв9!G44,культ.суб!G44)</f>
        <v>0</v>
      </c>
      <c r="H44" s="31">
        <f>SUM(аппарат!H44,глава!H44,рез.фонд!H44,вус!H44,ФЗр!H44,ФЗм!H44,скважины!H44,благоустр!H44,освещ!H44,культ.дот!H44,ЖКХ!H44,молодежь!H44,соц.пом!H44,луч.поселение!H44,перепись!H44,днд!H44,архитектор!H44,проф.нарк!H44,резерв1!H44,резерв2!H44,резерв3!H44,резерв4!H44,резерв5!H44,резерв6!H44,резерв7!H44,резерв8!H44,резерв9!H44,культ.суб!H44)</f>
        <v>0</v>
      </c>
      <c r="I44" s="31">
        <f>SUM(аппарат!I44,глава!I44,рез.фонд!I44,вус!I44,ФЗр!I44,ФЗм!I44,скважины!I44,благоустр!I44,освещ!I44,культ.дот!I44,ЖКХ!I44,молодежь!I44,соц.пом!I44,луч.поселение!I44,перепись!I44,днд!I44,архитектор!I44,проф.нарк!I44,резерв1!I44,резерв2!I44,резерв3!I44,резерв4!I44,резерв5!I44,резерв6!I44,резерв7!I44,резерв8!I44,резерв9!I44,культ.суб!I44)</f>
        <v>0</v>
      </c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31">
        <f>SUM(аппарат!G45,глава!G45,рез.фонд!G45,вус!G45,ФЗр!G45,ФЗм!G45,скважины!G45,благоустр!G45,освещ!G45,культ.дот!G45,ЖКХ!G45,молодежь!G45,соц.пом!G45,луч.поселение!G45,перепись!G45,днд!G45,архитектор!G45,проф.нарк!G45,резерв1!G45,резерв2!G45,резерв3!G45,резерв4!G45,резерв5!G45,резерв6!G45,резерв7!G45,резерв8!G45,резерв9!G45,культ.суб!G45)</f>
        <v>0</v>
      </c>
      <c r="H45" s="31">
        <f>SUM(аппарат!H45,глава!H45,рез.фонд!H45,вус!H45,ФЗр!H45,ФЗм!H45,скважины!H45,благоустр!H45,освещ!H45,культ.дот!H45,ЖКХ!H45,молодежь!H45,соц.пом!H45,луч.поселение!H45,перепись!H45,днд!H45,архитектор!H45,проф.нарк!H45,резерв1!H45,резерв2!H45,резерв3!H45,резерв4!H45,резерв5!H45,резерв6!H45,резерв7!H45,резерв8!H45,резерв9!H45,культ.суб!H45)</f>
        <v>0</v>
      </c>
      <c r="I45" s="31">
        <f>SUM(аппарат!I45,глава!I45,рез.фонд!I45,вус!I45,ФЗр!I45,ФЗм!I45,скважины!I45,благоустр!I45,освещ!I45,культ.дот!I45,ЖКХ!I45,молодежь!I45,соц.пом!I45,луч.поселение!I45,перепись!I45,днд!I45,архитектор!I45,проф.нарк!I45,резерв1!I45,резерв2!I45,резерв3!I45,резерв4!I45,резерв5!I45,резерв6!I45,резерв7!I45,резерв8!I45,резерв9!I45,культ.суб!I45)</f>
        <v>0</v>
      </c>
    </row>
    <row r="46" spans="1:9" s="48" customFormat="1" ht="21" customHeight="1" x14ac:dyDescent="0.25">
      <c r="A46" s="241" t="s">
        <v>5</v>
      </c>
      <c r="B46" s="208"/>
      <c r="C46" s="209"/>
      <c r="D46" s="209"/>
      <c r="E46" s="242"/>
      <c r="F46" s="231" t="s">
        <v>109</v>
      </c>
      <c r="G46" s="228">
        <f>SUM(G47)</f>
        <v>0</v>
      </c>
      <c r="H46" s="228">
        <f>SUM(H47)</f>
        <v>0</v>
      </c>
      <c r="I46" s="22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31">
        <f>SUM(аппарат!G47,глава!G47,рез.фонд!G47,вус!G47,ФЗр!G47,ФЗм!G47,скважины!G47,благоустр!G47,освещ!G47,культ.дот!G47,ЖКХ!G47,молодежь!G47,соц.пом!G47,луч.поселение!G47,перепись!G47,днд!G47,архитектор!G47,проф.нарк!G47,резерв1!G47,резерв2!G47,резерв3!G47,резерв4!G47,резерв5!G47,резерв6!G47,резерв7!G47,резерв8!G47,резерв9!G47,культ.суб!G47)</f>
        <v>0</v>
      </c>
      <c r="H47" s="31">
        <f>SUM(аппарат!H47,глава!H47,рез.фонд!H47,вус!H47,ФЗр!H47,ФЗм!H47,скважины!H47,благоустр!H47,освещ!H47,культ.дот!H47,ЖКХ!H47,молодежь!H47,соц.пом!H47,луч.поселение!H47,перепись!H47,днд!H47,архитектор!H47,проф.нарк!H47,резерв1!H47,резерв2!H47,резерв3!H47,резерв4!H47,резерв5!H47,резерв6!H47,резерв7!H47,резерв8!H47,резерв9!H47,культ.суб!H47)</f>
        <v>0</v>
      </c>
      <c r="I47" s="31">
        <f>SUM(аппарат!I47,глава!I47,рез.фонд!I47,вус!I47,ФЗр!I47,ФЗм!I47,скважины!I47,благоустр!I47,освещ!I47,культ.дот!I47,ЖКХ!I47,молодежь!I47,соц.пом!I47,луч.поселение!I47,перепись!I47,днд!I47,архитектор!I47,проф.нарк!I47,резерв1!I47,резерв2!I47,резерв3!I47,резерв4!I47,резерв5!I47,резерв6!I47,резерв7!I47,резерв8!I47,резерв9!I47,культ.суб!I47)</f>
        <v>0</v>
      </c>
    </row>
    <row r="48" spans="1:9" s="4" customFormat="1" ht="19.5" customHeight="1" x14ac:dyDescent="0.25">
      <c r="A48" s="237" t="s">
        <v>4</v>
      </c>
      <c r="B48" s="208"/>
      <c r="C48" s="209"/>
      <c r="D48" s="209"/>
      <c r="E48" s="244"/>
      <c r="F48" s="216" t="s">
        <v>110</v>
      </c>
      <c r="G48" s="228">
        <f>SUM(G49)</f>
        <v>0</v>
      </c>
      <c r="H48" s="228">
        <f>SUM(H49)</f>
        <v>0</v>
      </c>
      <c r="I48" s="22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31">
        <f>SUM(аппарат!G49,глава!G49,рез.фонд!G49,вус!G49,ФЗр!G49,ФЗм!G49,скважины!G49,благоустр!G49,освещ!G49,культ.дот!G49,ЖКХ!G49,молодежь!G49,соц.пом!G49,луч.поселение!G49,перепись!G49,днд!G49,архитектор!G49,проф.нарк!G49,резерв1!G49,резерв2!G49,резерв3!G49,резерв4!G49,резерв5!G49,резерв6!G49,резерв7!G49,резерв8!G49,резерв9!G49,культ.суб!G49)</f>
        <v>0</v>
      </c>
      <c r="H49" s="31">
        <f>SUM(аппарат!H49,глава!H49,рез.фонд!H49,вус!H49,ФЗр!H49,ФЗм!H49,скважины!H49,благоустр!H49,освещ!H49,культ.дот!H49,ЖКХ!H49,молодежь!H49,соц.пом!H49,луч.поселение!H49,перепись!H49,днд!H49,архитектор!H49,проф.нарк!H49,резерв1!H49,резерв2!H49,резерв3!H49,резерв4!H49,резерв5!H49,резерв6!H49,резерв7!H49,резерв8!H49,резерв9!H49,культ.суб!H49)</f>
        <v>0</v>
      </c>
      <c r="I49" s="31">
        <f>SUM(аппарат!I49,глава!I49,рез.фонд!I49,вус!I49,ФЗр!I49,ФЗм!I49,скважины!I49,благоустр!I49,освещ!I49,культ.дот!I49,ЖКХ!I49,молодежь!I49,соц.пом!I49,луч.поселение!I49,перепись!I49,днд!I49,архитектор!I49,проф.нарк!I49,резерв1!I49,резерв2!I49,резерв3!I49,резерв4!I49,резерв5!I49,резерв6!I49,резерв7!I49,резерв8!I49,резерв9!I49,культ.суб!I49)</f>
        <v>0</v>
      </c>
    </row>
    <row r="50" spans="1:9" s="38" customFormat="1" ht="30" x14ac:dyDescent="0.25">
      <c r="A50" s="245" t="s">
        <v>15</v>
      </c>
      <c r="B50" s="232"/>
      <c r="C50" s="233"/>
      <c r="D50" s="233"/>
      <c r="E50" s="238" t="s">
        <v>79</v>
      </c>
      <c r="F50" s="246"/>
      <c r="G50" s="228">
        <f>SUM(G51,G53)</f>
        <v>0</v>
      </c>
      <c r="H50" s="228">
        <f>SUM(H51,H53)</f>
        <v>0</v>
      </c>
      <c r="I50" s="228">
        <f>SUM(I51,I53)</f>
        <v>0</v>
      </c>
    </row>
    <row r="51" spans="1:9" s="48" customFormat="1" ht="15.75" x14ac:dyDescent="0.25">
      <c r="A51" s="241" t="s">
        <v>124</v>
      </c>
      <c r="B51" s="247"/>
      <c r="C51" s="248"/>
      <c r="D51" s="248"/>
      <c r="E51" s="249"/>
      <c r="F51" s="222" t="s">
        <v>102</v>
      </c>
      <c r="G51" s="228">
        <f>SUM(G52)</f>
        <v>0</v>
      </c>
      <c r="H51" s="228">
        <f>SUM(H52)</f>
        <v>0</v>
      </c>
      <c r="I51" s="22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31">
        <f>SUM(аппарат!G52,глава!G52,рез.фонд!G52,вус!G52,ФЗр!G52,ФЗм!G52,скважины!G52,благоустр!G52,освещ!G52,культ.дот!G52,ЖКХ!G52,молодежь!G52,соц.пом!G52,луч.поселение!G52,перепись!G52,днд!G52,архитектор!G52,проф.нарк!G52,резерв1!G52,резерв2!G52,резерв3!G52,резерв4!G52,резерв5!G52,резерв6!G52,резерв7!G52,резерв8!G52,резерв9!G52,культ.суб!G52)</f>
        <v>0</v>
      </c>
      <c r="H52" s="31">
        <f>SUM(аппарат!H52,глава!H52,рез.фонд!H52,вус!H52,ФЗр!H52,ФЗм!H52,скважины!H52,благоустр!H52,освещ!H52,культ.дот!H52,ЖКХ!H52,молодежь!H52,соц.пом!H52,луч.поселение!H52,перепись!H52,днд!H52,архитектор!H52,проф.нарк!H52,резерв1!H52,резерв2!H52,резерв3!H52,резерв4!H52,резерв5!H52,резерв6!H52,резерв7!H52,резерв8!H52,резерв9!H52,культ.суб!H52)</f>
        <v>0</v>
      </c>
      <c r="I52" s="31">
        <f>SUM(аппарат!I52,глава!I52,рез.фонд!I52,вус!I52,ФЗр!I52,ФЗм!I52,скважины!I52,благоустр!I52,освещ!I52,культ.дот!I52,ЖКХ!I52,молодежь!I52,соц.пом!I52,луч.поселение!I52,перепись!I52,днд!I52,архитектор!I52,проф.нарк!I52,резерв1!I52,резерв2!I52,резерв3!I52,резерв4!I52,резерв5!I52,резерв6!I52,резерв7!I52,резерв8!I52,резерв9!I52,культ.суб!I52)</f>
        <v>0</v>
      </c>
    </row>
    <row r="53" spans="1:9" s="42" customFormat="1" ht="18.75" customHeight="1" x14ac:dyDescent="0.25">
      <c r="A53" s="250" t="s">
        <v>125</v>
      </c>
      <c r="B53" s="219"/>
      <c r="C53" s="220"/>
      <c r="D53" s="220"/>
      <c r="E53" s="221"/>
      <c r="F53" s="222" t="s">
        <v>107</v>
      </c>
      <c r="G53" s="228">
        <f>SUM(G54)</f>
        <v>0</v>
      </c>
      <c r="H53" s="228">
        <f>SUM(H54)</f>
        <v>0</v>
      </c>
      <c r="I53" s="22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31">
        <f>SUM(аппарат!G54,глава!G54,рез.фонд!G54,вус!G54,ФЗр!G54,ФЗм!G54,скважины!G54,благоустр!G54,освещ!G54,культ.дот!G54,ЖКХ!G54,молодежь!G54,соц.пом!G54,луч.поселение!G54,перепись!G54,днд!G54,архитектор!G54,проф.нарк!G54,резерв1!G54,резерв2!G54,резерв3!G54,резерв4!G54,резерв5!G54,резерв6!G54,резерв7!G54,резерв8!G54,резерв9!G54,культ.суб!G54)</f>
        <v>0</v>
      </c>
      <c r="H54" s="31">
        <f>SUM(аппарат!H54,глава!H54,рез.фонд!H54,вус!H54,ФЗр!H54,ФЗм!H54,скважины!H54,благоустр!H54,освещ!H54,культ.дот!H54,ЖКХ!H54,молодежь!H54,соц.пом!H54,луч.поселение!H54,перепись!H54,днд!H54,архитектор!H54,проф.нарк!H54,резерв1!H54,резерв2!H54,резерв3!H54,резерв4!H54,резерв5!H54,резерв6!H54,резерв7!H54,резерв8!H54,резерв9!H54,культ.суб!H54)</f>
        <v>0</v>
      </c>
      <c r="I54" s="31">
        <f>SUM(аппарат!I54,глава!I54,рез.фонд!I54,вус!I54,ФЗр!I54,ФЗм!I54,скважины!I54,благоустр!I54,освещ!I54,культ.дот!I54,ЖКХ!I54,молодежь!I54,соц.пом!I54,луч.поселение!I54,перепись!I54,днд!I54,архитектор!I54,проф.нарк!I54,резерв1!I54,резерв2!I54,резерв3!I54,резерв4!I54,резерв5!I54,резерв6!I54,резерв7!I54,резерв8!I54,резерв9!I54,культ.суб!I54)</f>
        <v>0</v>
      </c>
    </row>
    <row r="55" spans="1:9" s="48" customFormat="1" ht="36" customHeight="1" x14ac:dyDescent="0.25">
      <c r="A55" s="229" t="s">
        <v>140</v>
      </c>
      <c r="B55" s="232"/>
      <c r="C55" s="233"/>
      <c r="D55" s="233"/>
      <c r="E55" s="238" t="s">
        <v>80</v>
      </c>
      <c r="F55" s="246"/>
      <c r="G55" s="228">
        <f>SUM(G56,G58,G65,G68,G74,G86,G93)</f>
        <v>2580000</v>
      </c>
      <c r="H55" s="228">
        <f>SUM(H56,H58,H65,H68,H74,H86,H93)</f>
        <v>1957254.95</v>
      </c>
      <c r="I55" s="228">
        <f>SUM(I56,I58,I65,I68,I74,I86,I93)</f>
        <v>0</v>
      </c>
    </row>
    <row r="56" spans="1:9" s="48" customFormat="1" ht="19.5" customHeight="1" x14ac:dyDescent="0.25">
      <c r="A56" s="229" t="s">
        <v>130</v>
      </c>
      <c r="B56" s="232"/>
      <c r="C56" s="233"/>
      <c r="D56" s="233"/>
      <c r="E56" s="238"/>
      <c r="F56" s="234" t="s">
        <v>105</v>
      </c>
      <c r="G56" s="228">
        <f>SUM(G57)</f>
        <v>0</v>
      </c>
      <c r="H56" s="228">
        <f>SUM(H57)</f>
        <v>0</v>
      </c>
      <c r="I56" s="22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31">
        <f>SUM(аппарат!G57,глава!G57,рез.фонд!G57,вус!G57,ФЗр!G57,ФЗм!G57,скважины!G57,благоустр!G57,освещ!G57,культ.дот!G57,ЖКХ!G57,молодежь!G57,соц.пом!G57,луч.поселение!G57,перепись!G57,днд!G57,архитектор!G57,проф.нарк!G57,резерв1!G57,резерв2!G57,резерв3!G57,резерв4!G57,резерв5!G57,резерв6!G57,резерв7!G57,резерв8!G57,резерв9!G57,культ.суб!G57)</f>
        <v>0</v>
      </c>
      <c r="H57" s="31">
        <f>SUM(аппарат!H57,глава!H57,рез.фонд!H57,вус!H57,ФЗр!H57,ФЗм!H57,скважины!H57,благоустр!H57,освещ!H57,культ.дот!H57,ЖКХ!H57,молодежь!H57,соц.пом!H57,луч.поселение!H57,перепись!H57,днд!H57,архитектор!H57,проф.нарк!H57,резерв1!H57,резерв2!H57,резерв3!H57,резерв4!H57,резерв5!H57,резерв6!H57,резерв7!H57,резерв8!H57,резерв9!H57,культ.суб!H57)</f>
        <v>0</v>
      </c>
      <c r="I57" s="31">
        <f>SUM(аппарат!I57,глава!I57,рез.фонд!I57,вус!I57,ФЗр!I57,ФЗм!I57,скважины!I57,благоустр!I57,освещ!I57,культ.дот!I57,ЖКХ!I57,молодежь!I57,соц.пом!I57,луч.поселение!I57,перепись!I57,днд!I57,архитектор!I57,проф.нарк!I57,резерв1!I57,резерв2!I57,резерв3!I57,резерв4!I57,резерв5!I57,резерв6!I57,резерв7!I57,резерв8!I57,резерв9!I57,культ.суб!I57)</f>
        <v>0</v>
      </c>
    </row>
    <row r="58" spans="1:9" s="38" customFormat="1" x14ac:dyDescent="0.25">
      <c r="A58" s="251" t="s">
        <v>2</v>
      </c>
      <c r="B58" s="247"/>
      <c r="C58" s="248"/>
      <c r="D58" s="248"/>
      <c r="E58" s="248"/>
      <c r="F58" s="222" t="s">
        <v>104</v>
      </c>
      <c r="G58" s="251">
        <f>SUM(G59:G64)</f>
        <v>88000</v>
      </c>
      <c r="H58" s="251">
        <f>SUM(H59:H64)</f>
        <v>11120.9</v>
      </c>
      <c r="I58" s="251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31">
        <f>SUM(аппарат!G59,глава!G59,рез.фонд!G59,вус!G59,ФЗр!G59,ФЗм!G59,скважины!G59,благоустр!G59,освещ!G59,культ.дот!G59,ЖКХ!G59,молодежь!G59,соц.пом!G59,луч.поселение!G59,перепись!G59,днд!G59,архитектор!G59,проф.нарк!G59,резерв1!G59,резерв2!G59,резерв3!G59,резерв4!G59,резерв5!G59,резерв6!G59,резерв7!G59,резерв8!G59,резерв9!G59,культ.суб!G59)</f>
        <v>0</v>
      </c>
      <c r="H59" s="31">
        <f>SUM(аппарат!H59,глава!H59,рез.фонд!H59,вус!H59,ФЗр!H59,ФЗм!H59,скважины!H59,благоустр!H59,освещ!H59,культ.дот!H59,ЖКХ!H59,молодежь!H59,соц.пом!H59,луч.поселение!H59,перепись!H59,днд!H59,архитектор!H59,проф.нарк!H59,резерв1!H59,резерв2!H59,резерв3!H59,резерв4!H59,резерв5!H59,резерв6!H59,резерв7!H59,резерв8!H59,резерв9!H59,культ.суб!H59)</f>
        <v>0</v>
      </c>
      <c r="I59" s="31">
        <f>SUM(аппарат!I59,глава!I59,рез.фонд!I59,вус!I59,ФЗр!I59,ФЗм!I59,скважины!I59,благоустр!I59,освещ!I59,культ.дот!I59,ЖКХ!I59,молодежь!I59,соц.пом!I59,луч.поселение!I59,перепись!I59,днд!I59,архитектор!I59,проф.нарк!I59,резерв1!I59,резерв2!I59,резерв3!I59,резерв4!I59,резерв5!I59,резерв6!I59,резерв7!I59,резерв8!I59,резерв9!I59,культ.суб!I59)</f>
        <v>0</v>
      </c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31">
        <f>SUM(аппарат!G60,глава!G60,рез.фонд!G60,вус!G60,ФЗр!G60,ФЗм!G60,скважины!G60,благоустр!G60,освещ!G60,культ.дот!G60,ЖКХ!G60,молодежь!G60,соц.пом!G60,луч.поселение!G60,перепись!G60,днд!G60,архитектор!G60,проф.нарк!G60,резерв1!G60,резерв2!G60,резерв3!G60,резерв4!G60,резерв5!G60,резерв6!G60,резерв7!G60,резерв8!G60,резерв9!G60,культ.суб!G60)</f>
        <v>0</v>
      </c>
      <c r="H60" s="31">
        <f>SUM(аппарат!H60,глава!H60,рез.фонд!H60,вус!H60,ФЗр!H60,ФЗм!H60,скважины!H60,благоустр!H60,освещ!H60,культ.дот!H60,ЖКХ!H60,молодежь!H60,соц.пом!H60,луч.поселение!H60,перепись!H60,днд!H60,архитектор!H60,проф.нарк!H60,резерв1!H60,резерв2!H60,резерв3!H60,резерв4!H60,резерв5!H60,резерв6!H60,резерв7!H60,резерв8!H60,резерв9!H60,культ.суб!H60)</f>
        <v>0</v>
      </c>
      <c r="I60" s="31">
        <f>SUM(аппарат!I60,глава!I60,рез.фонд!I60,вус!I60,ФЗр!I60,ФЗм!I60,скважины!I60,благоустр!I60,освещ!I60,культ.дот!I60,ЖКХ!I60,молодежь!I60,соц.пом!I60,луч.поселение!I60,перепись!I60,днд!I60,архитектор!I60,проф.нарк!I60,резерв1!I60,резерв2!I60,резерв3!I60,резерв4!I60,резерв5!I60,резерв6!I60,резерв7!I60,резерв8!I60,резерв9!I60,культ.суб!I60)</f>
        <v>0</v>
      </c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31">
        <f>SUM(аппарат!G61,глава!G61,рез.фонд!G61,вус!G61,ФЗр!G61,ФЗм!G61,скважины!G61,благоустр!G61,освещ!G61,культ.дот!G61,ЖКХ!G61,молодежь!G61,соц.пом!G61,луч.поселение!G61,перепись!G61,днд!G61,архитектор!G61,проф.нарк!G61,резерв1!G61,резерв2!G61,резерв3!G61,резерв4!G61,резерв5!G61,резерв6!G61,резерв7!G61,резерв8!G61,резерв9!G61,культ.суб!G61)</f>
        <v>0</v>
      </c>
      <c r="H61" s="31">
        <f>SUM(аппарат!H61,глава!H61,рез.фонд!H61,вус!H61,ФЗр!H61,ФЗм!H61,скважины!H61,благоустр!H61,освещ!H61,культ.дот!H61,ЖКХ!H61,молодежь!H61,соц.пом!H61,луч.поселение!H61,перепись!H61,днд!H61,архитектор!H61,проф.нарк!H61,резерв1!H61,резерв2!H61,резерв3!H61,резерв4!H61,резерв5!H61,резерв6!H61,резерв7!H61,резерв8!H61,резерв9!H61,культ.суб!H61)</f>
        <v>0</v>
      </c>
      <c r="I61" s="31">
        <f>SUM(аппарат!I61,глава!I61,рез.фонд!I61,вус!I61,ФЗр!I61,ФЗм!I61,скважины!I61,благоустр!I61,освещ!I61,культ.дот!I61,ЖКХ!I61,молодежь!I61,соц.пом!I61,луч.поселение!I61,перепись!I61,днд!I61,архитектор!I61,проф.нарк!I61,резерв1!I61,резерв2!I61,резерв3!I61,резерв4!I61,резерв5!I61,резерв6!I61,резерв7!I61,резерв8!I61,резерв9!I61,культ.суб!I61)</f>
        <v>0</v>
      </c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31">
        <f>SUM(аппарат!G62,глава!G62,рез.фонд!G62,вус!G62,ФЗр!G62,ФЗм!G62,скважины!G62,благоустр!G62,освещ!G62,культ.дот!G62,ЖКХ!G62,молодежь!G62,соц.пом!G62,луч.поселение!G62,перепись!G62,днд!G62,архитектор!G62,проф.нарк!G62,резерв1!G62,резерв2!G62,резерв3!G62,резерв4!G62,резерв5!G62,резерв6!G62,резерв7!G62,резерв8!G62,резерв9!G62,культ.суб!G62)</f>
        <v>0</v>
      </c>
      <c r="H62" s="31">
        <f>SUM(аппарат!H62,глава!H62,рез.фонд!H62,вус!H62,ФЗр!H62,ФЗм!H62,скважины!H62,благоустр!H62,освещ!H62,культ.дот!H62,ЖКХ!H62,молодежь!H62,соц.пом!H62,луч.поселение!H62,перепись!H62,днд!H62,архитектор!H62,проф.нарк!H62,резерв1!H62,резерв2!H62,резерв3!H62,резерв4!H62,резерв5!H62,резерв6!H62,резерв7!H62,резерв8!H62,резерв9!H62,культ.суб!H62)</f>
        <v>0</v>
      </c>
      <c r="I62" s="31">
        <f>SUM(аппарат!I62,глава!I62,рез.фонд!I62,вус!I62,ФЗр!I62,ФЗм!I62,скважины!I62,благоустр!I62,освещ!I62,культ.дот!I62,ЖКХ!I62,молодежь!I62,соц.пом!I62,луч.поселение!I62,перепись!I62,днд!I62,архитектор!I62,проф.нарк!I62,резерв1!I62,резерв2!I62,резерв3!I62,резерв4!I62,резерв5!I62,резерв6!I62,резерв7!I62,резерв8!I62,резерв9!I62,культ.суб!I62)</f>
        <v>0</v>
      </c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31">
        <f>SUM(аппарат!G63,глава!G63,рез.фонд!G63,вус!G63,ФЗр!G63,ФЗм!G63,скважины!G63,благоустр!G63,освещ!G63,культ.дот!G63,ЖКХ!G63,молодежь!G63,соц.пом!G63,луч.поселение!G63,перепись!G63,днд!G63,архитектор!G63,проф.нарк!G63,резерв1!G63,резерв2!G63,резерв3!G63,резерв4!G63,резерв5!G63,резерв6!G63,резерв7!G63,резерв8!G63,резерв9!G63,культ.суб!G63)</f>
        <v>50000</v>
      </c>
      <c r="H63" s="31">
        <f>SUM(аппарат!H63,глава!H63,рез.фонд!H63,вус!H63,ФЗр!H63,ФЗм!H63,скважины!H63,благоустр!H63,освещ!H63,культ.дот!H63,ЖКХ!H63,молодежь!H63,соц.пом!H63,луч.поселение!H63,перепись!H63,днд!H63,архитектор!H63,проф.нарк!H63,резерв1!H63,резерв2!H63,резерв3!H63,резерв4!H63,резерв5!H63,резерв6!H63,резерв7!H63,резерв8!H63,резерв9!H63,культ.суб!H63)</f>
        <v>0</v>
      </c>
      <c r="I63" s="31">
        <f>SUM(аппарат!I63,глава!I63,рез.фонд!I63,вус!I63,ФЗр!I63,ФЗм!I63,скважины!I63,благоустр!I63,освещ!I63,культ.дот!I63,ЖКХ!I63,молодежь!I63,соц.пом!I63,луч.поселение!I63,перепись!I63,днд!I63,архитектор!I63,проф.нарк!I63,резерв1!I63,резерв2!I63,резерв3!I63,резерв4!I63,резерв5!I63,резерв6!I63,резерв7!I63,резерв8!I63,резерв9!I63,культ.суб!I63)</f>
        <v>0</v>
      </c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31">
        <f>SUM(аппарат!G64,глава!G64,рез.фонд!G64,вус!G64,ФЗр!G64,ФЗм!G64,скважины!G64,благоустр!G64,освещ!G64,культ.дот!G64,ЖКХ!G64,молодежь!G64,соц.пом!G64,луч.поселение!G64,перепись!G64,днд!G64,архитектор!G64,проф.нарк!G64,резерв1!G64,резерв2!G64,резерв3!G64,резерв4!G64,резерв5!G64,резерв6!G64,резерв7!G64,резерв8!G64,резерв9!G64,культ.суб!G64)</f>
        <v>38000</v>
      </c>
      <c r="H64" s="31">
        <f>SUM(аппарат!H64,глава!H64,рез.фонд!H64,вус!H64,ФЗр!H64,ФЗм!H64,скважины!H64,благоустр!H64,освещ!H64,культ.дот!H64,ЖКХ!H64,молодежь!H64,соц.пом!H64,луч.поселение!H64,перепись!H64,днд!H64,архитектор!H64,проф.нарк!H64,резерв1!H64,резерв2!H64,резерв3!H64,резерв4!H64,резерв5!H64,резерв6!H64,резерв7!H64,резерв8!H64,резерв9!H64,культ.суб!H64)</f>
        <v>11120.9</v>
      </c>
      <c r="I64" s="31">
        <f>SUM(аппарат!I64,глава!I64,рез.фонд!I64,вус!I64,ФЗр!I64,ФЗм!I64,скважины!I64,благоустр!I64,освещ!I64,культ.дот!I64,ЖКХ!I64,молодежь!I64,соц.пом!I64,луч.поселение!I64,перепись!I64,днд!I64,архитектор!I64,проф.нарк!I64,резерв1!I64,резерв2!I64,резерв3!I64,резерв4!I64,резерв5!I64,резерв6!I64,резерв7!I64,резерв8!I64,резерв9!I64,культ.суб!I64)</f>
        <v>0</v>
      </c>
    </row>
    <row r="65" spans="1:9" s="42" customFormat="1" ht="15.75" x14ac:dyDescent="0.25">
      <c r="A65" s="251" t="s">
        <v>123</v>
      </c>
      <c r="B65" s="219"/>
      <c r="C65" s="220"/>
      <c r="D65" s="220"/>
      <c r="E65" s="221"/>
      <c r="F65" s="222" t="s">
        <v>103</v>
      </c>
      <c r="G65" s="223">
        <f>SUM(G66:G67)</f>
        <v>0</v>
      </c>
      <c r="H65" s="223">
        <f>SUM(H66:H67)</f>
        <v>0</v>
      </c>
      <c r="I65" s="223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31">
        <f>SUM(аппарат!G66,глава!G66,рез.фонд!G66,вус!G66,ФЗр!G66,ФЗм!G66,скважины!G66,благоустр!G66,освещ!G66,культ.дот!G66,ЖКХ!G66,молодежь!G66,соц.пом!G66,луч.поселение!G66,перепись!G66,днд!G66,архитектор!G66,проф.нарк!G66,резерв1!G66,резерв2!G66,резерв3!G66,резерв4!G66,резерв5!G66,резерв6!G66,резерв7!G66,резерв8!G66,резерв9!G66,культ.суб!G66)</f>
        <v>0</v>
      </c>
      <c r="H66" s="31">
        <f>SUM(аппарат!H66,глава!H66,рез.фонд!H66,вус!H66,ФЗр!H66,ФЗм!H66,скважины!H66,благоустр!H66,освещ!H66,культ.дот!H66,ЖКХ!H66,молодежь!H66,соц.пом!H66,луч.поселение!H66,перепись!H66,днд!H66,архитектор!H66,проф.нарк!H66,резерв1!H66,резерв2!H66,резерв3!H66,резерв4!H66,резерв5!H66,резерв6!H66,резерв7!H66,резерв8!H66,резерв9!H66,культ.суб!H66)</f>
        <v>0</v>
      </c>
      <c r="I66" s="31">
        <f>SUM(аппарат!I66,глава!I66,рез.фонд!I66,вус!I66,ФЗр!I66,ФЗм!I66,скважины!I66,благоустр!I66,освещ!I66,культ.дот!I66,ЖКХ!I66,молодежь!I66,соц.пом!I66,луч.поселение!I66,перепись!I66,днд!I66,архитектор!I66,проф.нарк!I66,резерв1!I66,резерв2!I66,резерв3!I66,резерв4!I66,резерв5!I66,резерв6!I66,резерв7!I66,резерв8!I66,резерв9!I66,культ.суб!I66)</f>
        <v>0</v>
      </c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31">
        <f>SUM(аппарат!G67,глава!G67,рез.фонд!G67,вус!G67,ФЗр!G67,ФЗм!G67,скважины!G67,благоустр!G67,освещ!G67,культ.дот!G67,ЖКХ!G67,молодежь!G67,соц.пом!G67,луч.поселение!G67,перепись!G67,днд!G67,архитектор!G67,проф.нарк!G67,резерв1!G67,резерв2!G67,резерв3!G67,резерв4!G67,резерв5!G67,резерв6!G67,резерв7!G67,резерв8!G67,резерв9!G67,культ.суб!G67)</f>
        <v>0</v>
      </c>
      <c r="H67" s="31">
        <f>SUM(аппарат!H67,глава!H67,рез.фонд!H67,вус!H67,ФЗр!H67,ФЗм!H67,скважины!H67,благоустр!H67,освещ!H67,культ.дот!H67,ЖКХ!H67,молодежь!H67,соц.пом!H67,луч.поселение!H67,перепись!H67,днд!H67,архитектор!H67,проф.нарк!H67,резерв1!H67,резерв2!H67,резерв3!H67,резерв4!H67,резерв5!H67,резерв6!H67,резерв7!H67,резерв8!H67,резерв9!H67,культ.суб!H67)</f>
        <v>0</v>
      </c>
      <c r="I67" s="31">
        <f>SUM(аппарат!I67,глава!I67,рез.фонд!I67,вус!I67,ФЗр!I67,ФЗм!I67,скважины!I67,благоустр!I67,освещ!I67,культ.дот!I67,ЖКХ!I67,молодежь!I67,соц.пом!I67,луч.поселение!I67,перепись!I67,днд!I67,архитектор!I67,проф.нарк!I67,резерв1!I67,резерв2!I67,резерв3!I67,резерв4!I67,резерв5!I67,резерв6!I67,резерв7!I67,резерв8!I67,резерв9!I67,культ.суб!I67)</f>
        <v>0</v>
      </c>
    </row>
    <row r="68" spans="1:9" s="38" customFormat="1" x14ac:dyDescent="0.25">
      <c r="A68" s="252" t="s">
        <v>124</v>
      </c>
      <c r="B68" s="247"/>
      <c r="C68" s="248"/>
      <c r="D68" s="248"/>
      <c r="E68" s="248"/>
      <c r="F68" s="222" t="s">
        <v>102</v>
      </c>
      <c r="G68" s="251">
        <f>SUM(G69:G73)</f>
        <v>15000</v>
      </c>
      <c r="H68" s="251">
        <f>SUM(H69:H73)</f>
        <v>10050</v>
      </c>
      <c r="I68" s="251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31">
        <f>SUM(аппарат!G69,глава!G69,рез.фонд!G69,вус!G69,ФЗр!G69,ФЗм!G69,скважины!G69,благоустр!G69,освещ!G69,культ.дот!G69,ЖКХ!G69,молодежь!G69,соц.пом!G69,луч.поселение!G69,перепись!G69,днд!G69,архитектор!G69,проф.нарк!G69,резерв1!G69,резерв2!G69,резерв3!G69,резерв4!G69,резерв5!G69,резерв6!G69,резерв7!G69,резерв8!G69,резерв9!G69,культ.суб!G69)</f>
        <v>0</v>
      </c>
      <c r="H69" s="31">
        <f>SUM(аппарат!H69,глава!H69,рез.фонд!H69,вус!H69,ФЗр!H69,ФЗм!H69,скважины!H69,благоустр!H69,освещ!H69,культ.дот!H69,ЖКХ!H69,молодежь!H69,соц.пом!H69,луч.поселение!H69,перепись!H69,днд!H69,архитектор!H69,проф.нарк!H69,резерв1!H69,резерв2!H69,резерв3!H69,резерв4!H69,резерв5!H69,резерв6!H69,резерв7!H69,резерв8!H69,резерв9!H69,культ.суб!H69)</f>
        <v>0</v>
      </c>
      <c r="I69" s="31">
        <f>SUM(аппарат!I69,глава!I69,рез.фонд!I69,вус!I69,ФЗр!I69,ФЗм!I69,скважины!I69,благоустр!I69,освещ!I69,культ.дот!I69,ЖКХ!I69,молодежь!I69,соц.пом!I69,луч.поселение!I69,перепись!I69,днд!I69,архитектор!I69,проф.нарк!I69,резерв1!I69,резерв2!I69,резерв3!I69,резерв4!I69,резерв5!I69,резерв6!I69,резерв7!I69,резерв8!I69,резерв9!I69,культ.суб!I69)</f>
        <v>0</v>
      </c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31">
        <f>SUM(аппарат!G70,глава!G70,рез.фонд!G70,вус!G70,ФЗр!G70,ФЗм!G70,скважины!G70,благоустр!G70,освещ!G70,культ.дот!G70,ЖКХ!G70,молодежь!G70,соц.пом!G70,луч.поселение!G70,перепись!G70,днд!G70,архитектор!G70,проф.нарк!G70,резерв1!G70,резерв2!G70,резерв3!G70,резерв4!G70,резерв5!G70,резерв6!G70,резерв7!G70,резерв8!G70,резерв9!G70,культ.суб!G70)</f>
        <v>0</v>
      </c>
      <c r="H70" s="31">
        <f>SUM(аппарат!H70,глава!H70,рез.фонд!H70,вус!H70,ФЗр!H70,ФЗм!H70,скважины!H70,благоустр!H70,освещ!H70,культ.дот!H70,ЖКХ!H70,молодежь!H70,соц.пом!H70,луч.поселение!H70,перепись!H70,днд!H70,архитектор!H70,проф.нарк!H70,резерв1!H70,резерв2!H70,резерв3!H70,резерв4!H70,резерв5!H70,резерв6!H70,резерв7!H70,резерв8!H70,резерв9!H70,культ.суб!H70)</f>
        <v>0</v>
      </c>
      <c r="I70" s="31">
        <f>SUM(аппарат!I70,глава!I70,рез.фонд!I70,вус!I70,ФЗр!I70,ФЗм!I70,скважины!I70,благоустр!I70,освещ!I70,культ.дот!I70,ЖКХ!I70,молодежь!I70,соц.пом!I70,луч.поселение!I70,перепись!I70,днд!I70,архитектор!I70,проф.нарк!I70,резерв1!I70,резерв2!I70,резерв3!I70,резерв4!I70,резерв5!I70,резерв6!I70,резерв7!I70,резерв8!I70,резерв9!I70,культ.суб!I70)</f>
        <v>0</v>
      </c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31">
        <f>SUM(аппарат!G71,глава!G71,рез.фонд!G71,вус!G71,ФЗр!G71,ФЗм!G71,скважины!G71,благоустр!G71,освещ!G71,культ.дот!G71,ЖКХ!G71,молодежь!G71,соц.пом!G71,луч.поселение!G71,перепись!G71,днд!G71,архитектор!G71,проф.нарк!G71,резерв1!G71,резерв2!G71,резерв3!G71,резерв4!G71,резерв5!G71,резерв6!G71,резерв7!G71,резерв8!G71,резерв9!G71,культ.суб!G71)</f>
        <v>0</v>
      </c>
      <c r="H71" s="31">
        <f>SUM(аппарат!H71,глава!H71,рез.фонд!H71,вус!H71,ФЗр!H71,ФЗм!H71,скважины!H71,благоустр!H71,освещ!H71,культ.дот!H71,ЖКХ!H71,молодежь!H71,соц.пом!H71,луч.поселение!H71,перепись!H71,днд!H71,архитектор!H71,проф.нарк!H71,резерв1!H71,резерв2!H71,резерв3!H71,резерв4!H71,резерв5!H71,резерв6!H71,резерв7!H71,резерв8!H71,резерв9!H71,культ.суб!H71)</f>
        <v>0</v>
      </c>
      <c r="I71" s="31">
        <f>SUM(аппарат!I71,глава!I71,рез.фонд!I71,вус!I71,ФЗр!I71,ФЗм!I71,скважины!I71,благоустр!I71,освещ!I71,культ.дот!I71,ЖКХ!I71,молодежь!I71,соц.пом!I71,луч.поселение!I71,перепись!I71,днд!I71,архитектор!I71,проф.нарк!I71,резерв1!I71,резерв2!I71,резерв3!I71,резерв4!I71,резерв5!I71,резерв6!I71,резерв7!I71,резерв8!I71,резерв9!I71,культ.суб!I71)</f>
        <v>0</v>
      </c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31">
        <f>SUM(аппарат!G72,глава!G72,рез.фонд!G72,вус!G72,ФЗр!G72,ФЗм!G72,скважины!G72,благоустр!G72,освещ!G72,культ.дот!G72,ЖКХ!G72,молодежь!G72,соц.пом!G72,луч.поселение!G72,перепись!G72,днд!G72,архитектор!G72,проф.нарк!G72,резерв1!G72,резерв2!G72,резерв3!G72,резерв4!G72,резерв5!G72,резерв6!G72,резерв7!G72,резерв8!G72,резерв9!G72,культ.суб!G72)</f>
        <v>15000</v>
      </c>
      <c r="H72" s="31">
        <f>SUM(аппарат!H72,глава!H72,рез.фонд!H72,вус!H72,ФЗр!H72,ФЗм!H72,скважины!H72,благоустр!H72,освещ!H72,культ.дот!H72,ЖКХ!H72,молодежь!H72,соц.пом!H72,луч.поселение!H72,перепись!H72,днд!H72,архитектор!H72,проф.нарк!H72,резерв1!H72,резерв2!H72,резерв3!H72,резерв4!H72,резерв5!H72,резерв6!H72,резерв7!H72,резерв8!H72,резерв9!H72,культ.суб!H72)</f>
        <v>10050</v>
      </c>
      <c r="I72" s="31">
        <f>SUM(аппарат!I72,глава!I72,рез.фонд!I72,вус!I72,ФЗр!I72,ФЗм!I72,скважины!I72,благоустр!I72,освещ!I72,культ.дот!I72,ЖКХ!I72,молодежь!I72,соц.пом!I72,луч.поселение!I72,перепись!I72,днд!I72,архитектор!I72,проф.нарк!I72,резерв1!I72,резерв2!I72,резерв3!I72,резерв4!I72,резерв5!I72,резерв6!I72,резерв7!I72,резерв8!I72,резерв9!I72,культ.суб!I72)</f>
        <v>0</v>
      </c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31">
        <f>SUM(аппарат!G73,глава!G73,рез.фонд!G73,вус!G73,ФЗр!G73,ФЗм!G73,скважины!G73,благоустр!G73,освещ!G73,культ.дот!G73,ЖКХ!G73,молодежь!G73,соц.пом!G73,луч.поселение!G73,перепись!G73,днд!G73,архитектор!G73,проф.нарк!G73,резерв1!G73,резерв2!G73,резерв3!G73,резерв4!G73,резерв5!G73,резерв6!G73,резерв7!G73,резерв8!G73,резерв9!G73,культ.суб!G73)</f>
        <v>0</v>
      </c>
      <c r="H73" s="31">
        <f>SUM(аппарат!H73,глава!H73,рез.фонд!H73,вус!H73,ФЗр!H73,ФЗм!H73,скважины!H73,благоустр!H73,освещ!H73,культ.дот!H73,ЖКХ!H73,молодежь!H73,соц.пом!H73,луч.поселение!H73,перепись!H73,днд!H73,архитектор!H73,проф.нарк!H73,резерв1!H73,резерв2!H73,резерв3!H73,резерв4!H73,резерв5!H73,резерв6!H73,резерв7!H73,резерв8!H73,резерв9!H73,культ.суб!H73)</f>
        <v>0</v>
      </c>
      <c r="I73" s="31">
        <f>SUM(аппарат!I73,глава!I73,рез.фонд!I73,вус!I73,ФЗр!I73,ФЗм!I73,скважины!I73,благоустр!I73,освещ!I73,культ.дот!I73,ЖКХ!I73,молодежь!I73,соц.пом!I73,луч.поселение!I73,перепись!I73,днд!I73,архитектор!I73,проф.нарк!I73,резерв1!I73,резерв2!I73,резерв3!I73,резерв4!I73,резерв5!I73,резерв6!I73,резерв7!I73,резерв8!I73,резерв9!I73,культ.суб!I73)</f>
        <v>0</v>
      </c>
    </row>
    <row r="74" spans="1:9" s="38" customFormat="1" x14ac:dyDescent="0.25">
      <c r="A74" s="250" t="s">
        <v>125</v>
      </c>
      <c r="B74" s="247"/>
      <c r="C74" s="248"/>
      <c r="D74" s="248"/>
      <c r="E74" s="248"/>
      <c r="F74" s="222" t="s">
        <v>107</v>
      </c>
      <c r="G74" s="251">
        <f>SUM(G75:G85)</f>
        <v>1791000</v>
      </c>
      <c r="H74" s="251">
        <f>SUM(H75:H85)</f>
        <v>1476968.05</v>
      </c>
      <c r="I74" s="251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31">
        <f>SUM(аппарат!G75,глава!G75,рез.фонд!G75,вус!G75,ФЗр!G75,ФЗм!G75,скважины!G75,благоустр!G75,освещ!G75,культ.дот!G75,ЖКХ!G75,молодежь!G75,соц.пом!G75,луч.поселение!G75,перепись!G75,днд!G75,архитектор!G75,проф.нарк!G75,резерв1!G75,резерв2!G75,резерв3!G75,резерв4!G75,резерв5!G75,резерв6!G75,резерв7!G75,резерв8!G75,резерв9!G75,культ.суб!G75)</f>
        <v>1711000</v>
      </c>
      <c r="H75" s="31">
        <f>SUM(аппарат!H75,глава!H75,рез.фонд!H75,вус!H75,ФЗр!H75,ФЗм!H75,скважины!H75,благоустр!H75,освещ!H75,культ.дот!H75,ЖКХ!H75,молодежь!H75,соц.пом!H75,луч.поселение!H75,перепись!H75,днд!H75,архитектор!H75,проф.нарк!H75,резерв1!H75,резерв2!H75,резерв3!H75,резерв4!H75,резерв5!H75,резерв6!H75,резерв7!H75,резерв8!H75,резерв9!H75,культ.суб!H75)</f>
        <v>1441396.56</v>
      </c>
      <c r="I75" s="31">
        <f>SUM(аппарат!I75,глава!I75,рез.фонд!I75,вус!I75,ФЗр!I75,ФЗм!I75,скважины!I75,благоустр!I75,освещ!I75,культ.дот!I75,ЖКХ!I75,молодежь!I75,соц.пом!I75,луч.поселение!I75,перепись!I75,днд!I75,архитектор!I75,проф.нарк!I75,резерв1!I75,резерв2!I75,резерв3!I75,резерв4!I75,резерв5!I75,резерв6!I75,резерв7!I75,резерв8!I75,резерв9!I75,культ.суб!I75)</f>
        <v>0</v>
      </c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31">
        <f>SUM(аппарат!G76,глава!G76,рез.фонд!G76,вус!G76,ФЗр!G76,ФЗм!G76,скважины!G76,благоустр!G76,освещ!G76,культ.дот!G76,ЖКХ!G76,молодежь!G76,соц.пом!G76,луч.поселение!G76,перепись!G76,днд!G76,архитектор!G76,проф.нарк!G76,резерв1!G76,резерв2!G76,резерв3!G76,резерв4!G76,резерв5!G76,резерв6!G76,резерв7!G76,резерв8!G76,резерв9!G76,культ.суб!G76)</f>
        <v>15000</v>
      </c>
      <c r="H76" s="31">
        <f>SUM(аппарат!H76,глава!H76,рез.фонд!H76,вус!H76,ФЗр!H76,ФЗм!H76,скважины!H76,благоустр!H76,освещ!H76,культ.дот!H76,ЖКХ!H76,молодежь!H76,соц.пом!H76,луч.поселение!H76,перепись!H76,днд!H76,архитектор!H76,проф.нарк!H76,резерв1!H76,резерв2!H76,резерв3!H76,резерв4!H76,резерв5!H76,резерв6!H76,резерв7!H76,резерв8!H76,резерв9!H76,культ.суб!H76)</f>
        <v>14071.49</v>
      </c>
      <c r="I76" s="31">
        <f>SUM(аппарат!I76,глава!I76,рез.фонд!I76,вус!I76,ФЗр!I76,ФЗм!I76,скважины!I76,благоустр!I76,освещ!I76,культ.дот!I76,ЖКХ!I76,молодежь!I76,соц.пом!I76,луч.поселение!I76,перепись!I76,днд!I76,архитектор!I76,проф.нарк!I76,резерв1!I76,резерв2!I76,резерв3!I76,резерв4!I76,резерв5!I76,резерв6!I76,резерв7!I76,резерв8!I76,резерв9!I76,культ.суб!I76)</f>
        <v>0</v>
      </c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31">
        <f>SUM(аппарат!G77,глава!G77,рез.фонд!G77,вус!G77,ФЗр!G77,ФЗм!G77,скважины!G77,благоустр!G77,освещ!G77,культ.дот!G77,ЖКХ!G77,молодежь!G77,соц.пом!G77,луч.поселение!G77,перепись!G77,днд!G77,архитектор!G77,проф.нарк!G77,резерв1!G77,резерв2!G77,резерв3!G77,резерв4!G77,резерв5!G77,резерв6!G77,резерв7!G77,резерв8!G77,резерв9!G77,культ.суб!G77)</f>
        <v>0</v>
      </c>
      <c r="H77" s="31">
        <f>SUM(аппарат!H77,глава!H77,рез.фонд!H77,вус!H77,ФЗр!H77,ФЗм!H77,скважины!H77,благоустр!H77,освещ!H77,культ.дот!H77,ЖКХ!H77,молодежь!H77,соц.пом!H77,луч.поселение!H77,перепись!H77,днд!H77,архитектор!H77,проф.нарк!H77,резерв1!H77,резерв2!H77,резерв3!H77,резерв4!H77,резерв5!H77,резерв6!H77,резерв7!H77,резерв8!H77,резерв9!H77,культ.суб!H77)</f>
        <v>0</v>
      </c>
      <c r="I77" s="31">
        <f>SUM(аппарат!I77,глава!I77,рез.фонд!I77,вус!I77,ФЗр!I77,ФЗм!I77,скважины!I77,благоустр!I77,освещ!I77,культ.дот!I77,ЖКХ!I77,молодежь!I77,соц.пом!I77,луч.поселение!I77,перепись!I77,днд!I77,архитектор!I77,проф.нарк!I77,резерв1!I77,резерв2!I77,резерв3!I77,резерв4!I77,резерв5!I77,резерв6!I77,резерв7!I77,резерв8!I77,резерв9!I77,культ.суб!I77)</f>
        <v>0</v>
      </c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31">
        <f>SUM(аппарат!G78,глава!G78,рез.фонд!G78,вус!G78,ФЗр!G78,ФЗм!G78,скважины!G78,благоустр!G78,освещ!G78,культ.дот!G78,ЖКХ!G78,молодежь!G78,соц.пом!G78,луч.поселение!G78,перепись!G78,днд!G78,архитектор!G78,проф.нарк!G78,резерв1!G78,резерв2!G78,резерв3!G78,резерв4!G78,резерв5!G78,резерв6!G78,резерв7!G78,резерв8!G78,резерв9!G78,культ.суб!G78)</f>
        <v>0</v>
      </c>
      <c r="H78" s="31">
        <f>SUM(аппарат!H78,глава!H78,рез.фонд!H78,вус!H78,ФЗр!H78,ФЗм!H78,скважины!H78,благоустр!H78,освещ!H78,культ.дот!H78,ЖКХ!H78,молодежь!H78,соц.пом!H78,луч.поселение!H78,перепись!H78,днд!H78,архитектор!H78,проф.нарк!H78,резерв1!H78,резерв2!H78,резерв3!H78,резерв4!H78,резерв5!H78,резерв6!H78,резерв7!H78,резерв8!H78,резерв9!H78,культ.суб!H78)</f>
        <v>0</v>
      </c>
      <c r="I78" s="31">
        <f>SUM(аппарат!I78,глава!I78,рез.фонд!I78,вус!I78,ФЗр!I78,ФЗм!I78,скважины!I78,благоустр!I78,освещ!I78,культ.дот!I78,ЖКХ!I78,молодежь!I78,соц.пом!I78,луч.поселение!I78,перепись!I78,днд!I78,архитектор!I78,проф.нарк!I78,резерв1!I78,резерв2!I78,резерв3!I78,резерв4!I78,резерв5!I78,резерв6!I78,резерв7!I78,резерв8!I78,резерв9!I78,культ.суб!I78)</f>
        <v>0</v>
      </c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31">
        <f>SUM(аппарат!G79,глава!G79,рез.фонд!G79,вус!G79,ФЗр!G79,ФЗм!G79,скважины!G79,благоустр!G79,освещ!G79,культ.дот!G79,ЖКХ!G79,молодежь!G79,соц.пом!G79,луч.поселение!G79,перепись!G79,днд!G79,архитектор!G79,проф.нарк!G79,резерв1!G79,резерв2!G79,резерв3!G79,резерв4!G79,резерв5!G79,резерв6!G79,резерв7!G79,резерв8!G79,резерв9!G79,культ.суб!G79)</f>
        <v>41000</v>
      </c>
      <c r="H79" s="31">
        <f>SUM(аппарат!H79,глава!H79,рез.фонд!H79,вус!H79,ФЗр!H79,ФЗм!H79,скважины!H79,благоустр!H79,освещ!H79,культ.дот!H79,ЖКХ!H79,молодежь!H79,соц.пом!H79,луч.поселение!H79,перепись!H79,днд!H79,архитектор!H79,проф.нарк!H79,резерв1!H79,резерв2!H79,резерв3!H79,резерв4!H79,резерв5!H79,резерв6!H79,резерв7!H79,резерв8!H79,резерв9!H79,культ.суб!H79)</f>
        <v>12000</v>
      </c>
      <c r="I79" s="31">
        <f>SUM(аппарат!I79,глава!I79,рез.фонд!I79,вус!I79,ФЗр!I79,ФЗм!I79,скважины!I79,благоустр!I79,освещ!I79,культ.дот!I79,ЖКХ!I79,молодежь!I79,соц.пом!I79,луч.поселение!I79,перепись!I79,днд!I79,архитектор!I79,проф.нарк!I79,резерв1!I79,резерв2!I79,резерв3!I79,резерв4!I79,резерв5!I79,резерв6!I79,резерв7!I79,резерв8!I79,резерв9!I79,культ.суб!I79)</f>
        <v>0</v>
      </c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31">
        <f>SUM(аппарат!G80,глава!G80,рез.фонд!G80,вус!G80,ФЗр!G80,ФЗм!G80,скважины!G80,благоустр!G80,освещ!G80,культ.дот!G80,ЖКХ!G80,молодежь!G80,соц.пом!G80,луч.поселение!G80,перепись!G80,днд!G80,архитектор!G80,проф.нарк!G80,резерв1!G80,резерв2!G80,резерв3!G80,резерв4!G80,резерв5!G80,резерв6!G80,резерв7!G80,резерв8!G80,резерв9!G80,культ.суб!G80)</f>
        <v>24000</v>
      </c>
      <c r="H80" s="31">
        <f>SUM(аппарат!H80,глава!H80,рез.фонд!H80,вус!H80,ФЗр!H80,ФЗм!H80,скважины!H80,благоустр!H80,освещ!H80,культ.дот!H80,ЖКХ!H80,молодежь!H80,соц.пом!H80,луч.поселение!H80,перепись!H80,днд!H80,архитектор!H80,проф.нарк!H80,резерв1!H80,резерв2!H80,резерв3!H80,резерв4!H80,резерв5!H80,резерв6!H80,резерв7!H80,резерв8!H80,резерв9!H80,культ.суб!H80)</f>
        <v>9500</v>
      </c>
      <c r="I80" s="31">
        <f>SUM(аппарат!I80,глава!I80,рез.фонд!I80,вус!I80,ФЗр!I80,ФЗм!I80,скважины!I80,благоустр!I80,освещ!I80,культ.дот!I80,ЖКХ!I80,молодежь!I80,соц.пом!I80,луч.поселение!I80,перепись!I80,днд!I80,архитектор!I80,проф.нарк!I80,резерв1!I80,резерв2!I80,резерв3!I80,резерв4!I80,резерв5!I80,резерв6!I80,резерв7!I80,резерв8!I80,резерв9!I80,культ.суб!I80)</f>
        <v>0</v>
      </c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31">
        <f>SUM(аппарат!G81,глава!G81,рез.фонд!G81,вус!G81,ФЗр!G81,ФЗм!G81,скважины!G81,благоустр!G81,освещ!G81,культ.дот!G81,ЖКХ!G81,молодежь!G81,соц.пом!G81,луч.поселение!G81,перепись!G81,днд!G81,архитектор!G81,проф.нарк!G81,резерв1!G81,резерв2!G81,резерв3!G81,резерв4!G81,резерв5!G81,резерв6!G81,резерв7!G81,резерв8!G81,резерв9!G81,культ.суб!G81)</f>
        <v>0</v>
      </c>
      <c r="H81" s="31">
        <f>SUM(аппарат!H81,глава!H81,рез.фонд!H81,вус!H81,ФЗр!H81,ФЗм!H81,скважины!H81,благоустр!H81,освещ!H81,культ.дот!H81,ЖКХ!H81,молодежь!H81,соц.пом!H81,луч.поселение!H81,перепись!H81,днд!H81,архитектор!H81,проф.нарк!H81,резерв1!H81,резерв2!H81,резерв3!H81,резерв4!H81,резерв5!H81,резерв6!H81,резерв7!H81,резерв8!H81,резерв9!H81,культ.суб!H81)</f>
        <v>0</v>
      </c>
      <c r="I81" s="31">
        <f>SUM(аппарат!I81,глава!I81,рез.фонд!I81,вус!I81,ФЗр!I81,ФЗм!I81,скважины!I81,благоустр!I81,освещ!I81,культ.дот!I81,ЖКХ!I81,молодежь!I81,соц.пом!I81,луч.поселение!I81,перепись!I81,днд!I81,архитектор!I81,проф.нарк!I81,резерв1!I81,резерв2!I81,резерв3!I81,резерв4!I81,резерв5!I81,резерв6!I81,резерв7!I81,резерв8!I81,резерв9!I81,культ.суб!I81)</f>
        <v>0</v>
      </c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31">
        <f>SUM(аппарат!G82,глава!G82,рез.фонд!G82,вус!G82,ФЗр!G82,ФЗм!G82,скважины!G82,благоустр!G82,освещ!G82,культ.дот!G82,ЖКХ!G82,молодежь!G82,соц.пом!G82,луч.поселение!G82,перепись!G82,днд!G82,архитектор!G82,проф.нарк!G82,резерв1!G82,резерв2!G82,резерв3!G82,резерв4!G82,резерв5!G82,резерв6!G82,резерв7!G82,резерв8!G82,резерв9!G82,культ.суб!G82)</f>
        <v>0</v>
      </c>
      <c r="H82" s="31">
        <f>SUM(аппарат!H82,глава!H82,рез.фонд!H82,вус!H82,ФЗр!H82,ФЗм!H82,скважины!H82,благоустр!H82,освещ!H82,культ.дот!H82,ЖКХ!H82,молодежь!H82,соц.пом!H82,луч.поселение!H82,перепись!H82,днд!H82,архитектор!H82,проф.нарк!H82,резерв1!H82,резерв2!H82,резерв3!H82,резерв4!H82,резерв5!H82,резерв6!H82,резерв7!H82,резерв8!H82,резерв9!H82,культ.суб!H82)</f>
        <v>0</v>
      </c>
      <c r="I82" s="31">
        <f>SUM(аппарат!I82,глава!I82,рез.фонд!I82,вус!I82,ФЗр!I82,ФЗм!I82,скважины!I82,благоустр!I82,освещ!I82,культ.дот!I82,ЖКХ!I82,молодежь!I82,соц.пом!I82,луч.поселение!I82,перепись!I82,днд!I82,архитектор!I82,проф.нарк!I82,резерв1!I82,резерв2!I82,резерв3!I82,резерв4!I82,резерв5!I82,резерв6!I82,резерв7!I82,резерв8!I82,резерв9!I82,культ.суб!I82)</f>
        <v>0</v>
      </c>
    </row>
    <row r="83" spans="1:9" ht="30" x14ac:dyDescent="0.2">
      <c r="A83" s="112" t="s">
        <v>147</v>
      </c>
      <c r="B83" s="101"/>
      <c r="C83" s="18"/>
      <c r="D83" s="18"/>
      <c r="E83" s="26"/>
      <c r="F83" s="57" t="s">
        <v>54</v>
      </c>
      <c r="G83" s="31">
        <f>SUM(аппарат!G83,глава!G83,рез.фонд!G83,вус!G83,ФЗр!G83,ФЗм!G83,скважины!G83,благоустр!G83,освещ!G83,культ.дот!G83,ЖКХ!G83,молодежь!G83,соц.пом!G83,луч.поселение!G83,перепись!G83,днд!G83,архитектор!G83,проф.нарк!G83,резерв1!G83,резерв2!G83,резерв3!G83,резерв4!G83,резерв5!G83,резерв6!G83,резерв7!G83,резерв8!G83,резерв9!G83,культ.суб!G83)</f>
        <v>0</v>
      </c>
      <c r="H83" s="31">
        <f>SUM(аппарат!H83,глава!H83,рез.фонд!H83,вус!H83,ФЗр!H83,ФЗм!H83,скважины!H83,благоустр!H83,освещ!H83,культ.дот!H83,ЖКХ!H83,молодежь!H83,соц.пом!H83,луч.поселение!H83,перепись!H83,днд!H83,архитектор!H83,проф.нарк!H83,резерв1!H83,резерв2!H83,резерв3!H83,резерв4!H83,резерв5!H83,резерв6!H83,резерв7!H83,резерв8!H83,резерв9!H83,культ.суб!H83)</f>
        <v>0</v>
      </c>
      <c r="I83" s="31">
        <f>SUM(аппарат!I83,глава!I83,рез.фонд!I83,вус!I83,ФЗр!I83,ФЗм!I83,скважины!I83,благоустр!I83,освещ!I83,культ.дот!I83,ЖКХ!I83,молодежь!I83,соц.пом!I83,луч.поселение!I83,перепись!I83,днд!I83,архитектор!I83,проф.нарк!I83,резерв1!I83,резерв2!I83,резерв3!I83,резерв4!I83,резерв5!I83,резерв6!I83,резерв7!I83,резерв8!I83,резерв9!I83,культ.суб!I83)</f>
        <v>0</v>
      </c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31">
        <f>SUM(аппарат!G84,глава!G84,рез.фонд!G84,вус!G84,ФЗр!G84,ФЗм!G84,скважины!G84,благоустр!G84,освещ!G84,культ.дот!G84,ЖКХ!G84,молодежь!G84,соц.пом!G84,луч.поселение!G84,перепись!G84,днд!G84,архитектор!G84,проф.нарк!G84,резерв1!G84,резерв2!G84,резерв3!G84,резерв4!G84,резерв5!G84,резерв6!G84,резерв7!G84,резерв8!G84,резерв9!G84,культ.суб!G84)</f>
        <v>0</v>
      </c>
      <c r="H84" s="31">
        <f>SUM(аппарат!H84,глава!H84,рез.фонд!H84,вус!H84,ФЗр!H84,ФЗм!H84,скважины!H84,благоустр!H84,освещ!H84,культ.дот!H84,ЖКХ!H84,молодежь!H84,соц.пом!H84,луч.поселение!H84,перепись!H84,днд!H84,архитектор!H84,проф.нарк!H84,резерв1!H84,резерв2!H84,резерв3!H84,резерв4!H84,резерв5!H84,резерв6!H84,резерв7!H84,резерв8!H84,резерв9!H84,культ.суб!H84)</f>
        <v>0</v>
      </c>
      <c r="I84" s="31">
        <f>SUM(аппарат!I84,глава!I84,рез.фонд!I84,вус!I84,ФЗр!I84,ФЗм!I84,скважины!I84,благоустр!I84,освещ!I84,культ.дот!I84,ЖКХ!I84,молодежь!I84,соц.пом!I84,луч.поселение!I84,перепись!I84,днд!I84,архитектор!I84,проф.нарк!I84,резерв1!I84,резерв2!I84,резерв3!I84,резерв4!I84,резерв5!I84,резерв6!I84,резерв7!I84,резерв8!I84,резерв9!I84,культ.суб!I84)</f>
        <v>0</v>
      </c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31">
        <f>SUM(аппарат!G85,глава!G85,рез.фонд!G85,вус!G85,ФЗр!G85,ФЗм!G85,скважины!G85,благоустр!G85,освещ!G85,культ.дот!G85,ЖКХ!G85,молодежь!G85,соц.пом!G85,луч.поселение!G85,перепись!G85,днд!G85,архитектор!G85,проф.нарк!G85,резерв1!G85,резерв2!G85,резерв3!G85,резерв4!G85,резерв5!G85,резерв6!G85,резерв7!G85,резерв8!G85,резерв9!G85,культ.суб!G85)</f>
        <v>0</v>
      </c>
      <c r="H85" s="31">
        <f>SUM(аппарат!H85,глава!H85,рез.фонд!H85,вус!H85,ФЗр!H85,ФЗм!H85,скважины!H85,благоустр!H85,освещ!H85,культ.дот!H85,ЖКХ!H85,молодежь!H85,соц.пом!H85,луч.поселение!H85,перепись!H85,днд!H85,архитектор!H85,проф.нарк!H85,резерв1!H85,резерв2!H85,резерв3!H85,резерв4!H85,резерв5!H85,резерв6!H85,резерв7!H85,резерв8!H85,резерв9!H85,культ.суб!H85)</f>
        <v>0</v>
      </c>
      <c r="I85" s="31">
        <f>SUM(аппарат!I85,глава!I85,рез.фонд!I85,вус!I85,ФЗр!I85,ФЗм!I85,скважины!I85,благоустр!I85,освещ!I85,культ.дот!I85,ЖКХ!I85,молодежь!I85,соц.пом!I85,луч.поселение!I85,перепись!I85,днд!I85,архитектор!I85,проф.нарк!I85,резерв1!I85,резерв2!I85,резерв3!I85,резерв4!I85,резерв5!I85,резерв6!I85,резерв7!I85,резерв8!I85,резерв9!I85,культ.суб!I85)</f>
        <v>0</v>
      </c>
    </row>
    <row r="86" spans="1:9" s="38" customFormat="1" x14ac:dyDescent="0.25">
      <c r="A86" s="251" t="s">
        <v>5</v>
      </c>
      <c r="B86" s="247"/>
      <c r="C86" s="248"/>
      <c r="D86" s="248"/>
      <c r="E86" s="248"/>
      <c r="F86" s="222" t="s">
        <v>109</v>
      </c>
      <c r="G86" s="251">
        <f>SUM(G87:G92)</f>
        <v>362000</v>
      </c>
      <c r="H86" s="251">
        <f>SUM(H87:H92)</f>
        <v>207000</v>
      </c>
      <c r="I86" s="251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31">
        <f>SUM(аппарат!G87,глава!G87,рез.фонд!G87,вус!G87,ФЗр!G87,ФЗм!G87,скважины!G87,благоустр!G87,освещ!G87,культ.дот!G87,ЖКХ!G87,молодежь!G87,соц.пом!G87,луч.поселение!G87,перепись!G87,днд!G87,архитектор!G87,проф.нарк!G87,резерв1!G87,резерв2!G87,резерв3!G87,резерв4!G87,резерв5!G87,резерв6!G87,резерв7!G87,резерв8!G87,резерв9!G87,культ.суб!G87)</f>
        <v>92000</v>
      </c>
      <c r="H87" s="31">
        <f>SUM(аппарат!H87,глава!H87,рез.фонд!H87,вус!H87,ФЗр!H87,ФЗм!H87,скважины!H87,благоустр!H87,освещ!H87,культ.дот!H87,ЖКХ!H87,молодежь!H87,соц.пом!H87,луч.поселение!H87,перепись!H87,днд!H87,архитектор!H87,проф.нарк!H87,резерв1!H87,резерв2!H87,резерв3!H87,резерв4!H87,резерв5!H87,резерв6!H87,резерв7!H87,резерв8!H87,резерв9!H87,культ.суб!H87)</f>
        <v>24000</v>
      </c>
      <c r="I87" s="31">
        <f>SUM(аппарат!I87,глава!I87,рез.фонд!I87,вус!I87,ФЗр!I87,ФЗм!I87,скважины!I87,благоустр!I87,освещ!I87,культ.дот!I87,ЖКХ!I87,молодежь!I87,соц.пом!I87,луч.поселение!I87,перепись!I87,днд!I87,архитектор!I87,проф.нарк!I87,резерв1!I87,резерв2!I87,резерв3!I87,резерв4!I87,резерв5!I87,резерв6!I87,резерв7!I87,резерв8!I87,резерв9!I87,культ.суб!I87)</f>
        <v>0</v>
      </c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31">
        <f>SUM(аппарат!G88,глава!G88,рез.фонд!G88,вус!G88,ФЗр!G88,ФЗм!G88,скважины!G88,благоустр!G88,освещ!G88,культ.дот!G88,ЖКХ!G88,молодежь!G88,соц.пом!G88,луч.поселение!G88,перепись!G88,днд!G88,архитектор!G88,проф.нарк!G88,резерв1!G88,резерв2!G88,резерв3!G88,резерв4!G88,резерв5!G88,резерв6!G88,резерв7!G88,резерв8!G88,резерв9!G88,культ.суб!G88)</f>
        <v>0</v>
      </c>
      <c r="H88" s="31">
        <f>SUM(аппарат!H88,глава!H88,рез.фонд!H88,вус!H88,ФЗр!H88,ФЗм!H88,скважины!H88,благоустр!H88,освещ!H88,культ.дот!H88,ЖКХ!H88,молодежь!H88,соц.пом!H88,луч.поселение!H88,перепись!H88,днд!H88,архитектор!H88,проф.нарк!H88,резерв1!H88,резерв2!H88,резерв3!H88,резерв4!H88,резерв5!H88,резерв6!H88,резерв7!H88,резерв8!H88,резерв9!H88,культ.суб!H88)</f>
        <v>0</v>
      </c>
      <c r="I88" s="31">
        <f>SUM(аппарат!I88,глава!I88,рез.фонд!I88,вус!I88,ФЗр!I88,ФЗм!I88,скважины!I88,благоустр!I88,освещ!I88,культ.дот!I88,ЖКХ!I88,молодежь!I88,соц.пом!I88,луч.поселение!I88,перепись!I88,днд!I88,архитектор!I88,проф.нарк!I88,резерв1!I88,резерв2!I88,резерв3!I88,резерв4!I88,резерв5!I88,резерв6!I88,резерв7!I88,резерв8!I88,резерв9!I88,культ.суб!I88)</f>
        <v>0</v>
      </c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31">
        <f>SUM(аппарат!G89,глава!G89,рез.фонд!G89,вус!G89,ФЗр!G89,ФЗм!G89,скважины!G89,благоустр!G89,освещ!G89,культ.дот!G89,ЖКХ!G89,молодежь!G89,соц.пом!G89,луч.поселение!G89,перепись!G89,днд!G89,архитектор!G89,проф.нарк!G89,резерв1!G89,резерв2!G89,резерв3!G89,резерв4!G89,резерв5!G89,резерв6!G89,резерв7!G89,резерв8!G89,резерв9!G89,культ.суб!G89)</f>
        <v>0</v>
      </c>
      <c r="H89" s="31">
        <f>SUM(аппарат!H89,глава!H89,рез.фонд!H89,вус!H89,ФЗр!H89,ФЗм!H89,скважины!H89,благоустр!H89,освещ!H89,культ.дот!H89,ЖКХ!H89,молодежь!H89,соц.пом!H89,луч.поселение!H89,перепись!H89,днд!H89,архитектор!H89,проф.нарк!H89,резерв1!H89,резерв2!H89,резерв3!H89,резерв4!H89,резерв5!H89,резерв6!H89,резерв7!H89,резерв8!H89,резерв9!H89,культ.суб!H89)</f>
        <v>0</v>
      </c>
      <c r="I89" s="31">
        <f>SUM(аппарат!I89,глава!I89,рез.фонд!I89,вус!I89,ФЗр!I89,ФЗм!I89,скважины!I89,благоустр!I89,освещ!I89,культ.дот!I89,ЖКХ!I89,молодежь!I89,соц.пом!I89,луч.поселение!I89,перепись!I89,днд!I89,архитектор!I89,проф.нарк!I89,резерв1!I89,резерв2!I89,резерв3!I89,резерв4!I89,резерв5!I89,резерв6!I89,резерв7!I89,резерв8!I89,резерв9!I89,культ.суб!I89)</f>
        <v>0</v>
      </c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31">
        <f>SUM(аппарат!G90,глава!G90,рез.фонд!G90,вус!G90,ФЗр!G90,ФЗм!G90,скважины!G90,благоустр!G90,освещ!G90,культ.дот!G90,ЖКХ!G90,молодежь!G90,соц.пом!G90,луч.поселение!G90,перепись!G90,днд!G90,архитектор!G90,проф.нарк!G90,резерв1!G90,резерв2!G90,резерв3!G90,резерв4!G90,резерв5!G90,резерв6!G90,резерв7!G90,резерв8!G90,резерв9!G90,культ.суб!G90)</f>
        <v>0</v>
      </c>
      <c r="H90" s="31">
        <f>SUM(аппарат!H90,глава!H90,рез.фонд!H90,вус!H90,ФЗр!H90,ФЗм!H90,скважины!H90,благоустр!H90,освещ!H90,культ.дот!H90,ЖКХ!H90,молодежь!H90,соц.пом!H90,луч.поселение!H90,перепись!H90,днд!H90,архитектор!H90,проф.нарк!H90,резерв1!H90,резерв2!H90,резерв3!H90,резерв4!H90,резерв5!H90,резерв6!H90,резерв7!H90,резерв8!H90,резерв9!H90,культ.суб!H90)</f>
        <v>0</v>
      </c>
      <c r="I90" s="31">
        <f>SUM(аппарат!I90,глава!I90,рез.фонд!I90,вус!I90,ФЗр!I90,ФЗм!I90,скважины!I90,благоустр!I90,освещ!I90,культ.дот!I90,ЖКХ!I90,молодежь!I90,соц.пом!I90,луч.поселение!I90,перепись!I90,днд!I90,архитектор!I90,проф.нарк!I90,резерв1!I90,резерв2!I90,резерв3!I90,резерв4!I90,резерв5!I90,резерв6!I90,резерв7!I90,резерв8!I90,резерв9!I90,культ.суб!I90)</f>
        <v>0</v>
      </c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31">
        <f>SUM(аппарат!G91,глава!G91,рез.фонд!G91,вус!G91,ФЗр!G91,ФЗм!G91,скважины!G91,благоустр!G91,освещ!G91,культ.дот!G91,ЖКХ!G91,молодежь!G91,соц.пом!G91,луч.поселение!G91,перепись!G91,днд!G91,архитектор!G91,проф.нарк!G91,резерв1!G91,резерв2!G91,резерв3!G91,резерв4!G91,резерв5!G91,резерв6!G91,резерв7!G91,резерв8!G91,резерв9!G91,культ.суб!G91)</f>
        <v>20000</v>
      </c>
      <c r="H91" s="31">
        <f>SUM(аппарат!H91,глава!H91,рез.фонд!H91,вус!H91,ФЗр!H91,ФЗм!H91,скважины!H91,благоустр!H91,освещ!H91,культ.дот!H91,ЖКХ!H91,молодежь!H91,соц.пом!H91,луч.поселение!H91,перепись!H91,днд!H91,архитектор!H91,проф.нарк!H91,резерв1!H91,резерв2!H91,резерв3!H91,резерв4!H91,резерв5!H91,резерв6!H91,резерв7!H91,резерв8!H91,резерв9!H91,культ.суб!H91)</f>
        <v>7000</v>
      </c>
      <c r="I91" s="31">
        <f>SUM(аппарат!I91,глава!I91,рез.фонд!I91,вус!I91,ФЗр!I91,ФЗм!I91,скважины!I91,благоустр!I91,освещ!I91,культ.дот!I91,ЖКХ!I91,молодежь!I91,соц.пом!I91,луч.поселение!I91,перепись!I91,днд!I91,архитектор!I91,проф.нарк!I91,резерв1!I91,резерв2!I91,резерв3!I91,резерв4!I91,резерв5!I91,резерв6!I91,резерв7!I91,резерв8!I91,резерв9!I91,культ.суб!I91)</f>
        <v>0</v>
      </c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31">
        <f>SUM(аппарат!G92,глава!G92,рез.фонд!G92,вус!G92,ФЗр!G92,ФЗм!G92,скважины!G92,благоустр!G92,освещ!G92,культ.дот!G92,ЖКХ!G92,молодежь!G92,соц.пом!G92,луч.поселение!G92,перепись!G92,днд!G92,архитектор!G92,проф.нарк!G92,резерв1!G92,резерв2!G92,резерв3!G92,резерв4!G92,резерв5!G92,резерв6!G92,резерв7!G92,резерв8!G92,резерв9!G92,культ.суб!G92)</f>
        <v>250000</v>
      </c>
      <c r="H92" s="31">
        <f>SUM(аппарат!H92,глава!H92,рез.фонд!H92,вус!H92,ФЗр!H92,ФЗм!H92,скважины!H92,благоустр!H92,освещ!H92,культ.дот!H92,ЖКХ!H92,молодежь!H92,соц.пом!H92,луч.поселение!H92,перепись!H92,днд!H92,архитектор!H92,проф.нарк!H92,резерв1!H92,резерв2!H92,резерв3!H92,резерв4!H92,резерв5!H92,резерв6!H92,резерв7!H92,резерв8!H92,резерв9!H92,культ.суб!H92)</f>
        <v>176000</v>
      </c>
      <c r="I92" s="31">
        <f>SUM(аппарат!I92,глава!I92,рез.фонд!I92,вус!I92,ФЗр!I92,ФЗм!I92,скважины!I92,благоустр!I92,освещ!I92,культ.дот!I92,ЖКХ!I92,молодежь!I92,соц.пом!I92,луч.поселение!I92,перепись!I92,днд!I92,архитектор!I92,проф.нарк!I92,резерв1!I92,резерв2!I92,резерв3!I92,резерв4!I92,резерв5!I92,резерв6!I92,резерв7!I92,резерв8!I92,резерв9!I92,культ.суб!I92)</f>
        <v>0</v>
      </c>
    </row>
    <row r="93" spans="1:9" s="42" customFormat="1" ht="15.75" x14ac:dyDescent="0.25">
      <c r="A93" s="251" t="s">
        <v>4</v>
      </c>
      <c r="B93" s="219"/>
      <c r="C93" s="220"/>
      <c r="D93" s="220"/>
      <c r="E93" s="221"/>
      <c r="F93" s="222" t="s">
        <v>110</v>
      </c>
      <c r="G93" s="223">
        <f>SUM(G94:G101)</f>
        <v>324000</v>
      </c>
      <c r="H93" s="223">
        <f>SUM(H94:H101)</f>
        <v>252116</v>
      </c>
      <c r="I93" s="223">
        <f>SUM(I94:I101)</f>
        <v>0</v>
      </c>
    </row>
    <row r="94" spans="1:9" ht="30" x14ac:dyDescent="0.2">
      <c r="A94" s="80" t="s">
        <v>155</v>
      </c>
      <c r="B94" s="96"/>
      <c r="C94" s="16"/>
      <c r="D94" s="16"/>
      <c r="E94" s="25"/>
      <c r="F94" s="57" t="s">
        <v>148</v>
      </c>
      <c r="G94" s="31">
        <f>SUM(аппарат!G94,глава!G94,рез.фонд!G94,вус!G94,ФЗр!G94,ФЗм!G94,скважины!G94,благоустр!G94,освещ!G94,культ.дот!G94,ЖКХ!G94,молодежь!G94,соц.пом!G94,луч.поселение!G94,перепись!G94,днд!G94,архитектор!G94,проф.нарк!G94,резерв1!G94,резерв2!G94,резерв3!G94,резерв4!G94,резерв5!G94,резерв6!G94,резерв7!G94,резерв8!G94,резерв9!G94,культ.суб!G94)</f>
        <v>0</v>
      </c>
      <c r="H94" s="31">
        <f>SUM(аппарат!H94,глава!H94,рез.фонд!H94,вус!H94,ФЗр!H94,ФЗм!H94,скважины!H94,благоустр!H94,освещ!H94,культ.дот!H94,ЖКХ!H94,молодежь!H94,соц.пом!H94,луч.поселение!H94,перепись!H94,днд!H94,архитектор!H94,проф.нарк!H94,резерв1!H94,резерв2!H94,резерв3!H94,резерв4!H94,резерв5!H94,резерв6!H94,резерв7!H94,резерв8!H94,резерв9!H94,культ.суб!H94)</f>
        <v>0</v>
      </c>
      <c r="I94" s="31">
        <f>SUM(аппарат!I94,глава!I94,рез.фонд!I94,вус!I94,ФЗр!I94,ФЗм!I94,скважины!I94,благоустр!I94,освещ!I94,культ.дот!I94,ЖКХ!I94,молодежь!I94,соц.пом!I94,луч.поселение!I94,перепись!I94,днд!I94,архитектор!I94,проф.нарк!I94,резерв1!I94,резерв2!I94,резерв3!I94,резерв4!I94,резерв5!I94,резерв6!I94,резерв7!I94,резерв8!I94,резерв9!I94,культ.суб!I94)</f>
        <v>0</v>
      </c>
    </row>
    <row r="95" spans="1:9" x14ac:dyDescent="0.2">
      <c r="A95" s="80" t="s">
        <v>156</v>
      </c>
      <c r="B95" s="96"/>
      <c r="C95" s="16"/>
      <c r="D95" s="16"/>
      <c r="E95" s="25"/>
      <c r="F95" s="57" t="s">
        <v>149</v>
      </c>
      <c r="G95" s="31">
        <f>SUM(аппарат!G95,глава!G95,рез.фонд!G95,вус!G95,ФЗр!G95,ФЗм!G95,скважины!G95,благоустр!G95,освещ!G95,культ.дот!G95,ЖКХ!G95,молодежь!G95,соц.пом!G95,луч.поселение!G95,перепись!G95,днд!G95,архитектор!G95,проф.нарк!G95,резерв1!G95,резерв2!G95,резерв3!G95,резерв4!G95,резерв5!G95,резерв6!G95,резерв7!G95,резерв8!G95,резерв9!G95,культ.суб!G95)</f>
        <v>0</v>
      </c>
      <c r="H95" s="31">
        <f>SUM(аппарат!H95,глава!H95,рез.фонд!H95,вус!H95,ФЗр!H95,ФЗм!H95,скважины!H95,благоустр!H95,освещ!H95,культ.дот!H95,ЖКХ!H95,молодежь!H95,соц.пом!H95,луч.поселение!H95,перепись!H95,днд!H95,архитектор!H95,проф.нарк!H95,резерв1!H95,резерв2!H95,резерв3!H95,резерв4!H95,резерв5!H95,резерв6!H95,резерв7!H95,резерв8!H95,резерв9!H95,культ.суб!H95)</f>
        <v>0</v>
      </c>
      <c r="I95" s="31">
        <f>SUM(аппарат!I95,глава!I95,рез.фонд!I95,вус!I95,ФЗр!I95,ФЗм!I95,скважины!I95,благоустр!I95,освещ!I95,культ.дот!I95,ЖКХ!I95,молодежь!I95,соц.пом!I95,луч.поселение!I95,перепись!I95,днд!I95,архитектор!I95,проф.нарк!I95,резерв1!I95,резерв2!I95,резерв3!I95,резерв4!I95,резерв5!I95,резерв6!I95,резерв7!I95,резерв8!I95,резерв9!I95,культ.суб!I95)</f>
        <v>0</v>
      </c>
    </row>
    <row r="96" spans="1:9" ht="24.75" customHeight="1" x14ac:dyDescent="0.2">
      <c r="A96" s="80" t="s">
        <v>157</v>
      </c>
      <c r="B96" s="96"/>
      <c r="C96" s="16"/>
      <c r="D96" s="16"/>
      <c r="E96" s="25"/>
      <c r="F96" s="57" t="s">
        <v>150</v>
      </c>
      <c r="G96" s="31">
        <f>SUM(аппарат!G96,глава!G96,рез.фонд!G96,вус!G96,ФЗр!G96,ФЗм!G96,скважины!G96,благоустр!G96,освещ!G96,культ.дот!G96,ЖКХ!G96,молодежь!G96,соц.пом!G96,луч.поселение!G96,перепись!G96,днд!G96,архитектор!G96,проф.нарк!G96,резерв1!G96,резерв2!G96,резерв3!G96,резерв4!G96,резерв5!G96,резерв6!G96,резерв7!G96,резерв8!G96,резерв9!G96,культ.суб!G96)</f>
        <v>113000</v>
      </c>
      <c r="H96" s="31">
        <f>SUM(аппарат!H96,глава!H96,рез.фонд!H96,вус!H96,ФЗр!H96,ФЗм!H96,скважины!H96,благоустр!H96,освещ!H96,культ.дот!H96,ЖКХ!H96,молодежь!H96,соц.пом!H96,луч.поселение!H96,перепись!H96,днд!H96,архитектор!H96,проф.нарк!H96,резерв1!H96,резерв2!H96,резерв3!H96,резерв4!H96,резерв5!H96,резерв6!H96,резерв7!H96,резерв8!H96,резерв9!H96,культ.суб!H96)</f>
        <v>83052</v>
      </c>
      <c r="I96" s="31">
        <f>SUM(аппарат!I96,глава!I96,рез.фонд!I96,вус!I96,ФЗр!I96,ФЗм!I96,скважины!I96,благоустр!I96,освещ!I96,культ.дот!I96,ЖКХ!I96,молодежь!I96,соц.пом!I96,луч.поселение!I96,перепись!I96,днд!I96,архитектор!I96,проф.нарк!I96,резерв1!I96,резерв2!I96,резерв3!I96,резерв4!I96,резерв5!I96,резерв6!I96,резерв7!I96,резерв8!I96,резерв9!I96,культ.суб!I96)</f>
        <v>0</v>
      </c>
    </row>
    <row r="97" spans="1:11" ht="38.25" customHeight="1" x14ac:dyDescent="0.2">
      <c r="A97" s="80" t="s">
        <v>188</v>
      </c>
      <c r="B97" s="96"/>
      <c r="C97" s="16"/>
      <c r="D97" s="16"/>
      <c r="E97" s="25"/>
      <c r="F97" s="57" t="s">
        <v>151</v>
      </c>
      <c r="G97" s="31">
        <f>SUM(аппарат!G97,глава!G97,рез.фонд!G97,вус!G97,ФЗр!G97,ФЗм!G97,скважины!G97,благоустр!G97,освещ!G97,культ.дот!G97,ЖКХ!G97,молодежь!G97,соц.пом!G97,луч.поселение!G97,перепись!G97,днд!G97,архитектор!G97,проф.нарк!G97,резерв1!G97,резерв2!G97,резерв3!G97,резерв4!G97,резерв5!G97,резерв6!G97,резерв7!G97,резерв8!G97,резерв9!G97,культ.суб!G97)</f>
        <v>0</v>
      </c>
      <c r="H97" s="31">
        <f>SUM(аппарат!H97,глава!H97,рез.фонд!H97,вус!H97,ФЗр!H97,ФЗм!H97,скважины!H97,благоустр!H97,освещ!H97,культ.дот!H97,ЖКХ!H97,молодежь!H97,соц.пом!H97,луч.поселение!H97,перепись!H97,днд!H97,архитектор!H97,проф.нарк!H97,резерв1!H97,резерв2!H97,резерв3!H97,резерв4!H97,резерв5!H97,резерв6!H97,резерв7!H97,резерв8!H97,резерв9!H97,культ.суб!H97)</f>
        <v>0</v>
      </c>
      <c r="I97" s="31">
        <f>SUM(аппарат!I97,глава!I97,рез.фонд!I97,вус!I97,ФЗр!I97,ФЗм!I97,скважины!I97,благоустр!I97,освещ!I97,культ.дот!I97,ЖКХ!I97,молодежь!I97,соц.пом!I97,луч.поселение!I97,перепись!I97,днд!I97,архитектор!I97,проф.нарк!I97,резерв1!I97,резерв2!I97,резерв3!I97,резерв4!I97,резерв5!I97,резерв6!I97,резерв7!I97,резерв8!I97,резерв9!I97,культ.суб!I97)</f>
        <v>0</v>
      </c>
    </row>
    <row r="98" spans="1:11" x14ac:dyDescent="0.2">
      <c r="A98" s="80" t="s">
        <v>158</v>
      </c>
      <c r="B98" s="96"/>
      <c r="C98" s="16"/>
      <c r="D98" s="16"/>
      <c r="E98" s="25"/>
      <c r="F98" s="57" t="s">
        <v>152</v>
      </c>
      <c r="G98" s="31">
        <f>SUM(аппарат!G98,глава!G98,рез.фонд!G98,вус!G98,ФЗр!G98,ФЗм!G98,скважины!G98,благоустр!G98,освещ!G98,культ.дот!G98,ЖКХ!G98,молодежь!G98,соц.пом!G98,луч.поселение!G98,перепись!G98,днд!G98,архитектор!G98,проф.нарк!G98,резерв1!G98,резерв2!G98,резерв3!G98,резерв4!G98,резерв5!G98,резерв6!G98,резерв7!G98,резерв8!G98,резерв9!G98,культ.суб!G98)</f>
        <v>0</v>
      </c>
      <c r="H98" s="31">
        <f>SUM(аппарат!H98,глава!H98,рез.фонд!H98,вус!H98,ФЗр!H98,ФЗм!H98,скважины!H98,благоустр!H98,освещ!H98,культ.дот!H98,ЖКХ!H98,молодежь!H98,соц.пом!H98,луч.поселение!H98,перепись!H98,днд!H98,архитектор!H98,проф.нарк!H98,резерв1!H98,резерв2!H98,резерв3!H98,резерв4!H98,резерв5!H98,резерв6!H98,резерв7!H98,резерв8!H98,резерв9!H98,культ.суб!H98)</f>
        <v>0</v>
      </c>
      <c r="I98" s="31">
        <f>SUM(аппарат!I98,глава!I98,рез.фонд!I98,вус!I98,ФЗр!I98,ФЗм!I98,скважины!I98,благоустр!I98,освещ!I98,культ.дот!I98,ЖКХ!I98,молодежь!I98,соц.пом!I98,луч.поселение!I98,перепись!I98,днд!I98,архитектор!I98,проф.нарк!I98,резерв1!I98,резерв2!I98,резерв3!I98,резерв4!I98,резерв5!I98,резерв6!I98,резерв7!I98,резерв8!I98,резерв9!I98,культ.суб!I98)</f>
        <v>0</v>
      </c>
    </row>
    <row r="99" spans="1:11" ht="66.75" customHeight="1" x14ac:dyDescent="0.2">
      <c r="A99" s="80" t="s">
        <v>139</v>
      </c>
      <c r="B99" s="96"/>
      <c r="C99" s="16"/>
      <c r="D99" s="16"/>
      <c r="E99" s="25"/>
      <c r="F99" s="57" t="s">
        <v>138</v>
      </c>
      <c r="G99" s="31">
        <f>SUM(аппарат!G99,глава!G99,рез.фонд!G99,вус!G99,ФЗр!G99,ФЗм!G99,скважины!G99,благоустр!G99,освещ!G99,культ.дот!G99,ЖКХ!G99,молодежь!G99,соц.пом!G99,луч.поселение!G99,перепись!G99,днд!G99,архитектор!G99,проф.нарк!G99,резерв1!G99,резерв2!G99,резерв3!G99,резерв4!G99,резерв5!G99,резерв6!G99,резерв7!G99,резерв8!G99,резерв9!G99,культ.суб!G99)</f>
        <v>101000</v>
      </c>
      <c r="H99" s="31">
        <f>SUM(аппарат!H99,глава!H99,рез.фонд!H99,вус!H99,ФЗр!H99,ФЗм!H99,скважины!H99,благоустр!H99,освещ!H99,культ.дот!H99,ЖКХ!H99,молодежь!H99,соц.пом!H99,луч.поселение!H99,перепись!H99,днд!H99,архитектор!H99,проф.нарк!H99,резерв1!H99,резерв2!H99,резерв3!H99,резерв4!H99,резерв5!H99,резерв6!H99,резерв7!H99,резерв8!H99,резерв9!H99,культ.суб!H99)</f>
        <v>87470</v>
      </c>
      <c r="I99" s="31">
        <f>SUM(аппарат!I99,глава!I99,рез.фонд!I99,вус!I99,ФЗр!I99,ФЗм!I99,скважины!I99,благоустр!I99,освещ!I99,культ.дот!I99,ЖКХ!I99,молодежь!I99,соц.пом!I99,луч.поселение!I99,перепись!I99,днд!I99,архитектор!I99,проф.нарк!I99,резерв1!I99,резерв2!I99,резерв3!I99,резерв4!I99,резерв5!I99,резерв6!I99,резерв7!I99,резерв8!I99,резерв9!I99,культ.суб!I99)</f>
        <v>0</v>
      </c>
    </row>
    <row r="100" spans="1:11" ht="30" x14ac:dyDescent="0.2">
      <c r="A100" s="80" t="s">
        <v>159</v>
      </c>
      <c r="B100" s="96"/>
      <c r="C100" s="16"/>
      <c r="D100" s="16"/>
      <c r="E100" s="25"/>
      <c r="F100" s="57" t="s">
        <v>153</v>
      </c>
      <c r="G100" s="31">
        <f>SUM(аппарат!G100,глава!G100,рез.фонд!G100,вус!G100,ФЗр!G100,ФЗм!G100,скважины!G100,благоустр!G100,освещ!G100,культ.дот!G100,ЖКХ!G100,молодежь!G100,соц.пом!G100,луч.поселение!G100,перепись!G100,днд!G100,архитектор!G100,проф.нарк!G100,резерв1!G100,резерв2!G100,резерв3!G100,резерв4!G100,резерв5!G100,резерв6!G100,резерв7!G100,резерв8!G100,резерв9!G100,культ.суб!G100)</f>
        <v>0</v>
      </c>
      <c r="H100" s="31">
        <f>SUM(аппарат!H100,глава!H100,рез.фонд!H100,вус!H100,ФЗр!H100,ФЗм!H100,скважины!H100,благоустр!H100,освещ!H100,культ.дот!H100,ЖКХ!H100,молодежь!H100,соц.пом!H100,луч.поселение!H100,перепись!H100,днд!H100,архитектор!H100,проф.нарк!H100,резерв1!H100,резерв2!H100,резерв3!H100,резерв4!H100,резерв5!H100,резерв6!H100,резерв7!H100,резерв8!H100,резерв9!H100,культ.суб!H100)</f>
        <v>0</v>
      </c>
      <c r="I100" s="31">
        <f>SUM(аппарат!I100,глава!I100,рез.фонд!I100,вус!I100,ФЗр!I100,ФЗм!I100,скважины!I100,благоустр!I100,освещ!I100,культ.дот!I100,ЖКХ!I100,молодежь!I100,соц.пом!I100,луч.поселение!I100,перепись!I100,днд!I100,архитектор!I100,проф.нарк!I100,резерв1!I100,резерв2!I100,резерв3!I100,резерв4!I100,резерв5!I100,резерв6!I100,резерв7!I100,резерв8!I100,резерв9!I100,культ.суб!I100)</f>
        <v>0</v>
      </c>
    </row>
    <row r="101" spans="1:11" ht="30" x14ac:dyDescent="0.2">
      <c r="A101" s="80" t="s">
        <v>181</v>
      </c>
      <c r="B101" s="96"/>
      <c r="C101" s="16"/>
      <c r="D101" s="16"/>
      <c r="E101" s="25"/>
      <c r="F101" s="57" t="s">
        <v>154</v>
      </c>
      <c r="G101" s="31">
        <f>SUM(аппарат!G101,глава!G101,рез.фонд!G101,вус!G101,ФЗр!G101,ФЗм!G101,скважины!G101,благоустр!G101,освещ!G101,культ.дот!G101,ЖКХ!G101,молодежь!G101,соц.пом!G101,луч.поселение!G101,перепись!G101,днд!G101,архитектор!G101,проф.нарк!G101,резерв1!G101,резерв2!G101,резерв3!G101,резерв4!G101,резерв5!G101,резерв6!G101,резерв7!G101,резерв8!G101,резерв9!G101,культ.суб!G101)</f>
        <v>110000</v>
      </c>
      <c r="H101" s="31">
        <f>SUM(аппарат!H101,глава!H101,рез.фонд!H101,вус!H101,ФЗр!H101,ФЗм!H101,скважины!H101,благоустр!H101,освещ!H101,культ.дот!H101,ЖКХ!H101,молодежь!H101,соц.пом!H101,луч.поселение!H101,перепись!H101,днд!H101,архитектор!H101,проф.нарк!H101,резерв1!H101,резерв2!H101,резерв3!H101,резерв4!H101,резерв5!H101,резерв6!H101,резерв7!H101,резерв8!H101,резерв9!H101,культ.суб!H101)</f>
        <v>81594</v>
      </c>
      <c r="I101" s="31">
        <f>SUM(аппарат!I101,глава!I101,рез.фонд!I101,вус!I101,ФЗр!I101,ФЗм!I101,скважины!I101,благоустр!I101,освещ!I101,культ.дот!I101,ЖКХ!I101,молодежь!I101,соц.пом!I101,луч.поселение!I101,перепись!I101,днд!I101,архитектор!I101,проф.нарк!I101,резерв1!I101,резерв2!I101,резерв3!I101,резерв4!I101,резерв5!I101,резерв6!I101,резерв7!I101,резерв8!I101,резерв9!I101,культ.суб!I101)</f>
        <v>0</v>
      </c>
      <c r="K101" s="4"/>
    </row>
    <row r="102" spans="1:11" s="42" customFormat="1" ht="45" x14ac:dyDescent="0.25">
      <c r="A102" s="253" t="s">
        <v>112</v>
      </c>
      <c r="B102" s="225"/>
      <c r="C102" s="226"/>
      <c r="D102" s="226"/>
      <c r="E102" s="221" t="s">
        <v>86</v>
      </c>
      <c r="F102" s="246"/>
      <c r="G102" s="223">
        <f>SUM(G103)</f>
        <v>0</v>
      </c>
      <c r="H102" s="223">
        <f>SUM(H103)</f>
        <v>0</v>
      </c>
      <c r="I102" s="223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31">
        <f>SUM(аппарат!G103,глава!G103,рез.фонд!G103,вус!G103,ФЗр!G103,ФЗм!G103,скважины!G103,благоустр!G103,освещ!G103,культ.дот!G103,ЖКХ!G103,молодежь!G103,соц.пом!G103,луч.поселение!G103,перепись!G103,днд!G103,архитектор!G103,проф.нарк!G103,резерв1!G103,резерв2!G103,резерв3!G103,резерв4!G103,резерв5!G103,резерв6!G103,резерв7!G103,резерв8!G103,резерв9!G103,культ.суб!G103)</f>
        <v>0</v>
      </c>
      <c r="H103" s="31">
        <f>SUM(аппарат!H103,глава!H103,рез.фонд!H103,вус!H103,ФЗр!H103,ФЗм!H103,скважины!H103,благоустр!H103,освещ!H103,культ.дот!H103,ЖКХ!H103,молодежь!H103,соц.пом!H103,луч.поселение!H103,перепись!H103,днд!H103,архитектор!H103,проф.нарк!H103,резерв1!H103,резерв2!H103,резерв3!H103,резерв4!H103,резерв5!H103,резерв6!H103,резерв7!H103,резерв8!H103,резерв9!H103,культ.суб!H103)</f>
        <v>0</v>
      </c>
      <c r="I103" s="31">
        <f>SUM(аппарат!I103,глава!I103,рез.фонд!I103,вус!I103,ФЗр!I103,ФЗм!I103,скважины!I103,благоустр!I103,освещ!I103,культ.дот!I103,ЖКХ!I103,молодежь!I103,соц.пом!I103,луч.поселение!I103,перепись!I103,днд!I103,архитектор!I103,проф.нарк!I103,резерв1!I103,резерв2!I103,резерв3!I103,резерв4!I103,резерв5!I103,резерв6!I103,резерв7!I103,резерв8!I103,резерв9!I103,культ.суб!I103)</f>
        <v>0</v>
      </c>
    </row>
    <row r="104" spans="1:11" s="42" customFormat="1" ht="45" x14ac:dyDescent="0.25">
      <c r="A104" s="253" t="s">
        <v>111</v>
      </c>
      <c r="B104" s="225"/>
      <c r="C104" s="226"/>
      <c r="D104" s="226"/>
      <c r="E104" s="221" t="s">
        <v>83</v>
      </c>
      <c r="F104" s="246"/>
      <c r="G104" s="223">
        <f>SUM(G105)</f>
        <v>127000</v>
      </c>
      <c r="H104" s="223">
        <f>SUM(H105)</f>
        <v>64976</v>
      </c>
      <c r="I104" s="223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31">
        <f>SUM(аппарат!G105,глава!G105,рез.фонд!G105,вус!G105,ФЗр!G105,ФЗм!G105,скважины!G105,благоустр!G105,освещ!G105,культ.дот!G105,ЖКХ!G105,молодежь!G105,соц.пом!G105,луч.поселение!G105,перепись!G105,днд!G105,архитектор!G105,проф.нарк!G105,резерв1!G105,резерв2!G105,резерв3!G105,резерв4!G105,резерв5!G105,резерв6!G105,резерв7!G105,резерв8!G105,резерв9!G105,культ.суб!G105)</f>
        <v>127000</v>
      </c>
      <c r="H105" s="31">
        <f>SUM(аппарат!H105,глава!H105,рез.фонд!H105,вус!H105,ФЗр!H105,ФЗм!H105,скважины!H105,благоустр!H105,освещ!H105,культ.дот!H105,ЖКХ!H105,молодежь!H105,соц.пом!H105,луч.поселение!H105,перепись!H105,днд!H105,архитектор!H105,проф.нарк!H105,резерв1!H105,резерв2!H105,резерв3!H105,резерв4!H105,резерв5!H105,резерв6!H105,резерв7!H105,резерв8!H105,резерв9!H105,культ.суб!H105)</f>
        <v>64976</v>
      </c>
      <c r="I105" s="31">
        <f>SUM(аппарат!I105,глава!I105,рез.фонд!I105,вус!I105,ФЗр!I105,ФЗм!I105,скважины!I105,благоустр!I105,освещ!I105,культ.дот!I105,ЖКХ!I105,молодежь!I105,соц.пом!I105,луч.поселение!I105,перепись!I105,днд!I105,архитектор!I105,проф.нарк!I105,резерв1!I105,резерв2!I105,резерв3!I105,резерв4!I105,резерв5!I105,резерв6!I105,резерв7!I105,резерв8!I105,резерв9!I105,культ.суб!I105)</f>
        <v>0</v>
      </c>
    </row>
    <row r="106" spans="1:11" s="42" customFormat="1" ht="19.5" customHeight="1" x14ac:dyDescent="0.25">
      <c r="A106" s="253" t="s">
        <v>84</v>
      </c>
      <c r="B106" s="254"/>
      <c r="C106" s="255"/>
      <c r="D106" s="255"/>
      <c r="E106" s="238" t="s">
        <v>85</v>
      </c>
      <c r="F106" s="246"/>
      <c r="G106" s="223">
        <f>SUM(G107)</f>
        <v>0</v>
      </c>
      <c r="H106" s="223">
        <f>SUM(H107)</f>
        <v>0</v>
      </c>
      <c r="I106" s="223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31">
        <f>SUM(аппарат!G107,глава!G107,рез.фонд!G107,вус!G107,ФЗр!G107,ФЗм!G107,скважины!G107,благоустр!G107,освещ!G107,культ.дот!G107,ЖКХ!G107,молодежь!G107,соц.пом!G107,луч.поселение!G107,перепись!G107,днд!G107,архитектор!G107,проф.нарк!G107,резерв1!G107,резерв2!G107,резерв3!G107,резерв4!G107,резерв5!G107,резерв6!G107,резерв7!G107,резерв8!G107,резерв9!G107,культ.суб!G107)</f>
        <v>0</v>
      </c>
      <c r="H107" s="31">
        <f>SUM(аппарат!H107,глава!H107,рез.фонд!H107,вус!H107,ФЗр!H107,ФЗм!H107,скважины!H107,благоустр!H107,освещ!H107,культ.дот!H107,ЖКХ!H107,молодежь!H107,соц.пом!H107,луч.поселение!H107,перепись!H107,днд!H107,архитектор!H107,проф.нарк!H107,резерв1!H107,резерв2!H107,резерв3!H107,резерв4!H107,резерв5!H107,резерв6!H107,резерв7!H107,резерв8!H107,резерв9!H107,культ.суб!H107)</f>
        <v>0</v>
      </c>
      <c r="I107" s="31">
        <f>SUM(аппарат!I107,глава!I107,рез.фонд!I107,вус!I107,ФЗр!I107,ФЗм!I107,скважины!I107,благоустр!I107,освещ!I107,культ.дот!I107,ЖКХ!I107,молодежь!I107,соц.пом!I107,луч.поселение!I107,перепись!I107,днд!I107,архитектор!I107,проф.нарк!I107,резерв1!I107,резерв2!I107,резерв3!I107,резерв4!I107,резерв5!I107,резерв6!I107,резерв7!I107,резерв8!I107,резерв9!I107,культ.суб!I107)</f>
        <v>0</v>
      </c>
    </row>
    <row r="108" spans="1:11" s="42" customFormat="1" ht="45" x14ac:dyDescent="0.25">
      <c r="A108" s="253" t="s">
        <v>115</v>
      </c>
      <c r="B108" s="254"/>
      <c r="C108" s="255"/>
      <c r="D108" s="255"/>
      <c r="E108" s="238" t="s">
        <v>116</v>
      </c>
      <c r="F108" s="246"/>
      <c r="G108" s="223">
        <f>SUM(G109,G111)</f>
        <v>0</v>
      </c>
      <c r="H108" s="223">
        <f>SUM(H109,H111)</f>
        <v>0</v>
      </c>
      <c r="I108" s="223">
        <f>SUM(I109,I111)</f>
        <v>0</v>
      </c>
    </row>
    <row r="109" spans="1:11" ht="15.75" x14ac:dyDescent="0.25">
      <c r="A109" s="237" t="s">
        <v>125</v>
      </c>
      <c r="B109" s="219"/>
      <c r="C109" s="220"/>
      <c r="D109" s="220"/>
      <c r="E109" s="221"/>
      <c r="F109" s="222" t="s">
        <v>107</v>
      </c>
      <c r="G109" s="223">
        <f>SUM(G110)</f>
        <v>0</v>
      </c>
      <c r="H109" s="223">
        <f>SUM(H110)</f>
        <v>0</v>
      </c>
      <c r="I109" s="223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31">
        <f>SUM(аппарат!G110,глава!G110,рез.фонд!G110,вус!G110,ФЗр!G110,ФЗм!G110,скважины!G110,благоустр!G110,освещ!G110,культ.дот!G110,ЖКХ!G110,молодежь!G110,соц.пом!G110,луч.поселение!G110,перепись!G110,днд!G110,архитектор!G110,проф.нарк!G110,резерв1!G110,резерв2!G110,резерв3!G110,резерв4!G110,резерв5!G110,резерв6!G110,резерв7!G110,резерв8!G110,резерв9!G110,культ.суб!G110)</f>
        <v>0</v>
      </c>
      <c r="H110" s="31">
        <f>SUM(аппарат!H110,глава!H110,рез.фонд!H110,вус!H110,ФЗр!H110,ФЗм!H110,скважины!H110,благоустр!H110,освещ!H110,культ.дот!H110,ЖКХ!H110,молодежь!H110,соц.пом!H110,луч.поселение!H110,перепись!H110,днд!H110,архитектор!H110,проф.нарк!H110,резерв1!H110,резерв2!H110,резерв3!H110,резерв4!H110,резерв5!H110,резерв6!H110,резерв7!H110,резерв8!H110,резерв9!H110,культ.суб!H110)</f>
        <v>0</v>
      </c>
      <c r="I110" s="31">
        <f>SUM(аппарат!I110,глава!I110,рез.фонд!I110,вус!I110,ФЗр!I110,ФЗм!I110,скважины!I110,благоустр!I110,освещ!I110,культ.дот!I110,ЖКХ!I110,молодежь!I110,соц.пом!I110,луч.поселение!I110,перепись!I110,днд!I110,архитектор!I110,проф.нарк!I110,резерв1!I110,резерв2!I110,резерв3!I110,резерв4!I110,резерв5!I110,резерв6!I110,резерв7!I110,резерв8!I110,резерв9!I110,культ.суб!I110)</f>
        <v>0</v>
      </c>
    </row>
    <row r="111" spans="1:11" ht="15.75" x14ac:dyDescent="0.25">
      <c r="A111" s="256" t="s">
        <v>5</v>
      </c>
      <c r="B111" s="219"/>
      <c r="C111" s="220"/>
      <c r="D111" s="220"/>
      <c r="E111" s="221"/>
      <c r="F111" s="222" t="s">
        <v>109</v>
      </c>
      <c r="G111" s="223">
        <f>SUM(G112)</f>
        <v>0</v>
      </c>
      <c r="H111" s="223">
        <f>SUM(H112)</f>
        <v>0</v>
      </c>
      <c r="I111" s="223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31">
        <f>SUM(аппарат!G112,глава!G112,рез.фонд!G112,вус!G112,ФЗр!G112,ФЗм!G112,скважины!G112,благоустр!G112,освещ!G112,культ.дот!G112,ЖКХ!G112,молодежь!G112,соц.пом!G112,луч.поселение!G112,перепись!G112,днд!G112,архитектор!G112,проф.нарк!G112,резерв1!G112,резерв2!G112,резерв3!G112,резерв4!G112,резерв5!G112,резерв6!G112,резерв7!G112,резерв8!G112,резерв9!G112,культ.суб!G112)</f>
        <v>0</v>
      </c>
      <c r="H112" s="31">
        <f>SUM(аппарат!H112,глава!H112,рез.фонд!H112,вус!H112,ФЗр!H112,ФЗм!H112,скважины!H112,благоустр!H112,освещ!H112,культ.дот!H112,ЖКХ!H112,молодежь!H112,соц.пом!H112,луч.поселение!H112,перепись!H112,днд!H112,архитектор!H112,проф.нарк!H112,резерв1!H112,резерв2!H112,резерв3!H112,резерв4!H112,резерв5!H112,резерв6!H112,резерв7!H112,резерв8!H112,резерв9!H112,культ.суб!H112)</f>
        <v>0</v>
      </c>
      <c r="I112" s="31">
        <f>SUM(аппарат!I112,глава!I112,рез.фонд!I112,вус!I112,ФЗр!I112,ФЗм!I112,скважины!I112,благоустр!I112,освещ!I112,культ.дот!I112,ЖКХ!I112,молодежь!I112,соц.пом!I112,луч.поселение!I112,перепись!I112,днд!I112,архитектор!I112,проф.нарк!I112,резерв1!I112,резерв2!I112,резерв3!I112,резерв4!I112,резерв5!I112,резерв6!I112,резерв7!I112,резерв8!I112,резерв9!I112,культ.суб!I112)</f>
        <v>0</v>
      </c>
    </row>
    <row r="113" spans="1:9" s="42" customFormat="1" ht="15.75" x14ac:dyDescent="0.25">
      <c r="A113" s="253" t="s">
        <v>117</v>
      </c>
      <c r="B113" s="254"/>
      <c r="C113" s="255"/>
      <c r="D113" s="255"/>
      <c r="E113" s="238" t="s">
        <v>87</v>
      </c>
      <c r="F113" s="246"/>
      <c r="G113" s="223">
        <f t="shared" ref="G113:I114" si="0">SUM(G114)</f>
        <v>0</v>
      </c>
      <c r="H113" s="223">
        <f t="shared" si="0"/>
        <v>0</v>
      </c>
      <c r="I113" s="223">
        <f t="shared" si="0"/>
        <v>0</v>
      </c>
    </row>
    <row r="114" spans="1:9" ht="15.75" x14ac:dyDescent="0.25">
      <c r="A114" s="257" t="s">
        <v>55</v>
      </c>
      <c r="B114" s="258"/>
      <c r="C114" s="259"/>
      <c r="D114" s="259"/>
      <c r="E114" s="227"/>
      <c r="F114" s="222" t="s">
        <v>118</v>
      </c>
      <c r="G114" s="223">
        <f t="shared" si="0"/>
        <v>0</v>
      </c>
      <c r="H114" s="223">
        <f t="shared" si="0"/>
        <v>0</v>
      </c>
      <c r="I114" s="223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31">
        <f>SUM(аппарат!G115,глава!G115,рез.фонд!G115,вус!G115,ФЗр!G115,ФЗм!G115,скважины!G115,благоустр!G115,освещ!G115,культ.дот!G115,ЖКХ!G115,молодежь!G115,соц.пом!G115,луч.поселение!G115,перепись!G115,днд!G115,архитектор!G115,проф.нарк!G115,резерв1!G115,резерв2!G115,резерв3!G115,резерв4!G115,резерв5!G115,резерв6!G115,резерв7!G115,резерв8!G115,резерв9!G115,культ.суб!G115)</f>
        <v>0</v>
      </c>
      <c r="H115" s="31">
        <f>SUM(аппарат!H115,глава!H115,рез.фонд!H115,вус!H115,ФЗр!H115,ФЗм!H115,скважины!H115,благоустр!H115,освещ!H115,культ.дот!H115,ЖКХ!H115,молодежь!H115,соц.пом!H115,луч.поселение!H115,перепись!H115,днд!H115,архитектор!H115,проф.нарк!H115,резерв1!H115,резерв2!H115,резерв3!H115,резерв4!H115,резерв5!H115,резерв6!H115,резерв7!H115,резерв8!H115,резерв9!H115,культ.суб!H115)</f>
        <v>0</v>
      </c>
      <c r="I115" s="31">
        <f>SUM(аппарат!I115,глава!I115,рез.фонд!I115,вус!I115,ФЗр!I115,ФЗм!I115,скважины!I115,благоустр!I115,освещ!I115,культ.дот!I115,ЖКХ!I115,молодежь!I115,соц.пом!I115,луч.поселение!I115,перепись!I115,днд!I115,архитектор!I115,проф.нарк!I115,резерв1!I115,резерв2!I115,резерв3!I115,резерв4!I115,резерв5!I115,резерв6!I115,резерв7!I115,резерв8!I115,резерв9!I115,культ.суб!I115)</f>
        <v>0</v>
      </c>
    </row>
    <row r="116" spans="1:9" s="42" customFormat="1" ht="58.5" customHeight="1" x14ac:dyDescent="0.25">
      <c r="A116" s="224" t="s">
        <v>120</v>
      </c>
      <c r="B116" s="260"/>
      <c r="C116" s="226"/>
      <c r="D116" s="226"/>
      <c r="E116" s="238" t="s">
        <v>193</v>
      </c>
      <c r="F116" s="239"/>
      <c r="G116" s="223">
        <f>SUM(G117)</f>
        <v>0</v>
      </c>
      <c r="H116" s="223">
        <f>SUM(H117)</f>
        <v>0</v>
      </c>
      <c r="I116" s="223">
        <f>SUM(I117)</f>
        <v>0</v>
      </c>
    </row>
    <row r="117" spans="1:9" ht="45" x14ac:dyDescent="0.25">
      <c r="A117" s="120" t="s">
        <v>6</v>
      </c>
      <c r="B117" s="102"/>
      <c r="C117" s="17"/>
      <c r="D117" s="17"/>
      <c r="E117" s="19"/>
      <c r="F117" s="57" t="s">
        <v>108</v>
      </c>
      <c r="G117" s="31">
        <f>SUM(аппарат!G117,глава!G117,рез.фонд!G117,вус!G117,ФЗр!G117,ФЗм!G117,скважины!G117,благоустр!G117,освещ!G117,культ.дот!G117,ЖКХ!G117,молодежь!G117,соц.пом!G117,луч.поселение!G117,перепись!G117,днд!G117,архитектор!G117,проф.нарк!G117,резерв1!G117,резерв2!G117,резерв3!G117,резерв4!G117,резерв5!G117,резерв6!G117,резерв7!G117,резерв8!G117,резерв9!G117,культ.суб!G117)</f>
        <v>0</v>
      </c>
      <c r="H117" s="31">
        <f>SUM(аппарат!H117,глава!H117,рез.фонд!H117,вус!H117,ФЗр!H117,ФЗм!H117,скважины!H117,благоустр!H117,освещ!H117,культ.дот!H117,ЖКХ!H117,молодежь!H117,соц.пом!H117,луч.поселение!H117,перепись!H117,днд!H117,архитектор!H117,проф.нарк!H117,резерв1!H117,резерв2!H117,резерв3!H117,резерв4!H117,резерв5!H117,резерв6!H117,резерв7!H117,резерв8!H117,резерв9!H117,культ.суб!H117)</f>
        <v>0</v>
      </c>
      <c r="I117" s="31">
        <f>SUM(аппарат!I117,глава!I117,рез.фонд!I117,вус!I117,ФЗр!I117,ФЗм!I117,скважины!I117,благоустр!I117,освещ!I117,культ.дот!I117,ЖКХ!I117,молодежь!I117,соц.пом!I117,луч.поселение!I117,перепись!I117,днд!I117,архитектор!I117,проф.нарк!I117,резерв1!I117,резерв2!I117,резерв3!I117,резерв4!I117,резерв5!I117,резерв6!I117,резерв7!I117,резерв8!I117,резерв9!I117,культ.суб!I117)</f>
        <v>0</v>
      </c>
    </row>
    <row r="118" spans="1:9" s="42" customFormat="1" ht="28.5" customHeight="1" x14ac:dyDescent="0.25">
      <c r="A118" s="224" t="s">
        <v>161</v>
      </c>
      <c r="B118" s="258"/>
      <c r="C118" s="259"/>
      <c r="D118" s="259"/>
      <c r="E118" s="238" t="s">
        <v>160</v>
      </c>
      <c r="F118" s="222"/>
      <c r="G118" s="235">
        <f>SUM(G119:G120)</f>
        <v>0</v>
      </c>
      <c r="H118" s="235">
        <f>SUM(H119:H120)</f>
        <v>0</v>
      </c>
      <c r="I118" s="23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31">
        <f>SUM(аппарат!G119,глава!G119,рез.фонд!G119,вус!G119,ФЗр!G119,ФЗм!G119,скважины!G119,благоустр!G119,освещ!G119,культ.дот!G119,ЖКХ!G119,молодежь!G119,соц.пом!G119,луч.поселение!G119,перепись!G119,днд!G119,архитектор!G119,проф.нарк!G119,резерв1!G119,резерв2!G119,резерв3!G119,резерв4!G119,резерв5!G119,резерв6!G119,резерв7!G119,резерв8!G119,резерв9!G119,культ.суб!G119)</f>
        <v>0</v>
      </c>
      <c r="H119" s="31">
        <f>SUM(аппарат!H119,глава!H119,рез.фонд!H119,вус!H119,ФЗр!H119,ФЗм!H119,скважины!H119,благоустр!H119,освещ!H119,культ.дот!H119,ЖКХ!H119,молодежь!H119,соц.пом!H119,луч.поселение!H119,перепись!H119,днд!H119,архитектор!H119,проф.нарк!H119,резерв1!H119,резерв2!H119,резерв3!H119,резерв4!H119,резерв5!H119,резерв6!H119,резерв7!H119,резерв8!H119,резерв9!H119,культ.суб!H119)</f>
        <v>0</v>
      </c>
      <c r="I119" s="31">
        <f>SUM(аппарат!I119,глава!I119,рез.фонд!I119,вус!I119,ФЗр!I119,ФЗм!I119,скважины!I119,благоустр!I119,освещ!I119,культ.дот!I119,ЖКХ!I119,молодежь!I119,соц.пом!I119,луч.поселение!I119,перепись!I119,днд!I119,архитектор!I119,проф.нарк!I119,резерв1!I119,резерв2!I119,резерв3!I119,резерв4!I119,резерв5!I119,резерв6!I119,резерв7!I119,резерв8!I119,резерв9!I119,культ.суб!I119)</f>
        <v>0</v>
      </c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31">
        <f>SUM(аппарат!G120,глава!G120,рез.фонд!G120,вус!G120,ФЗр!G120,ФЗм!G120,скважины!G120,благоустр!G120,освещ!G120,культ.дот!G120,ЖКХ!G120,молодежь!G120,соц.пом!G120,луч.поселение!G120,перепись!G120,днд!G120,архитектор!G120,проф.нарк!G120,резерв1!G120,резерв2!G120,резерв3!G120,резерв4!G120,резерв5!G120,резерв6!G120,резерв7!G120,резерв8!G120,резерв9!G120,культ.суб!G120)</f>
        <v>0</v>
      </c>
      <c r="H120" s="31">
        <f>SUM(аппарат!H120,глава!H120,рез.фонд!H120,вус!H120,ФЗр!H120,ФЗм!H120,скважины!H120,благоустр!H120,освещ!H120,культ.дот!H120,ЖКХ!H120,молодежь!H120,соц.пом!H120,луч.поселение!H120,перепись!H120,днд!H120,архитектор!H120,проф.нарк!H120,резерв1!H120,резерв2!H120,резерв3!H120,резерв4!H120,резерв5!H120,резерв6!H120,резерв7!H120,резерв8!H120,резерв9!H120,культ.суб!H120)</f>
        <v>0</v>
      </c>
      <c r="I120" s="31">
        <f>SUM(аппарат!I120,глава!I120,рез.фонд!I120,вус!I120,ФЗр!I120,ФЗм!I120,скважины!I120,благоустр!I120,освещ!I120,культ.дот!I120,ЖКХ!I120,молодежь!I120,соц.пом!I120,луч.поселение!I120,перепись!I120,днд!I120,архитектор!I120,проф.нарк!I120,резерв1!I120,резерв2!I120,резерв3!I120,резерв4!I120,резерв5!I120,резерв6!I120,резерв7!I120,резерв8!I120,резерв9!I120,культ.суб!I120)</f>
        <v>0</v>
      </c>
    </row>
    <row r="121" spans="1:9" s="38" customFormat="1" ht="30" x14ac:dyDescent="0.25">
      <c r="A121" s="245" t="s">
        <v>69</v>
      </c>
      <c r="B121" s="232"/>
      <c r="C121" s="233"/>
      <c r="D121" s="233"/>
      <c r="E121" s="221" t="s">
        <v>81</v>
      </c>
      <c r="F121" s="246"/>
      <c r="G121" s="223">
        <f>SUM(G122)</f>
        <v>67000</v>
      </c>
      <c r="H121" s="223">
        <f>SUM(H122)</f>
        <v>31229</v>
      </c>
      <c r="I121" s="223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31">
        <f>SUM(аппарат!G122,глава!G122,рез.фонд!G122,вус!G122,ФЗр!G122,ФЗм!G122,скважины!G122,благоустр!G122,освещ!G122,культ.дот!G122,ЖКХ!G122,молодежь!G122,соц.пом!G122,луч.поселение!G122,перепись!G122,днд!G122,архитектор!G122,проф.нарк!G122,резерв1!G122,резерв2!G122,резерв3!G122,резерв4!G122,резерв5!G122,резерв6!G122,резерв7!G122,резерв8!G122,резерв9!G122,культ.суб!G122)</f>
        <v>67000</v>
      </c>
      <c r="H122" s="31">
        <f>SUM(аппарат!H122,глава!H122,рез.фонд!H122,вус!H122,ФЗр!H122,ФЗм!H122,скважины!H122,благоустр!H122,освещ!H122,культ.дот!H122,ЖКХ!H122,молодежь!H122,соц.пом!H122,луч.поселение!H122,перепись!H122,днд!H122,архитектор!H122,проф.нарк!H122,резерв1!H122,резерв2!H122,резерв3!H122,резерв4!H122,резерв5!H122,резерв6!H122,резерв7!H122,резерв8!H122,резерв9!H122,культ.суб!H122)</f>
        <v>31229</v>
      </c>
      <c r="I122" s="31">
        <f>SUM(аппарат!I122,глава!I122,рез.фонд!I122,вус!I122,ФЗр!I122,ФЗм!I122,скважины!I122,благоустр!I122,освещ!I122,культ.дот!I122,ЖКХ!I122,молодежь!I122,соц.пом!I122,луч.поселение!I122,перепись!I122,днд!I122,архитектор!I122,проф.нарк!I122,резерв1!I122,резерв2!I122,резерв3!I122,резерв4!I122,резерв5!I122,резерв6!I122,резерв7!I122,резерв8!I122,резерв9!I122,культ.суб!I122)</f>
        <v>0</v>
      </c>
    </row>
    <row r="123" spans="1:9" s="42" customFormat="1" ht="15.75" x14ac:dyDescent="0.25">
      <c r="A123" s="245" t="s">
        <v>119</v>
      </c>
      <c r="B123" s="232"/>
      <c r="C123" s="233"/>
      <c r="D123" s="233"/>
      <c r="E123" s="221" t="s">
        <v>91</v>
      </c>
      <c r="F123" s="239"/>
      <c r="G123" s="235">
        <f>SUM(G124)</f>
        <v>17000</v>
      </c>
      <c r="H123" s="235">
        <f>SUM(H124)</f>
        <v>4425</v>
      </c>
      <c r="I123" s="23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31">
        <f>SUM(аппарат!G124,глава!G124,рез.фонд!G124,вус!G124,ФЗр!G124,ФЗм!G124,скважины!G124,благоустр!G124,освещ!G124,культ.дот!G124,ЖКХ!G124,молодежь!G124,соц.пом!G124,луч.поселение!G124,перепись!G124,днд!G124,архитектор!G124,проф.нарк!G124,резерв1!G124,резерв2!G124,резерв3!G124,резерв4!G124,резерв5!G124,резерв6!G124,резерв7!G124,резерв8!G124,резерв9!G124,культ.суб!G124)</f>
        <v>17000</v>
      </c>
      <c r="H124" s="31">
        <f>SUM(аппарат!H124,глава!H124,рез.фонд!H124,вус!H124,ФЗр!H124,ФЗм!H124,скважины!H124,благоустр!H124,освещ!H124,культ.дот!H124,ЖКХ!H124,молодежь!H124,соц.пом!H124,луч.поселение!H124,перепись!H124,днд!H124,архитектор!H124,проф.нарк!H124,резерв1!H124,резерв2!H124,резерв3!H124,резерв4!H124,резерв5!H124,резерв6!H124,резерв7!H124,резерв8!H124,резерв9!H124,культ.суб!H124)</f>
        <v>4425</v>
      </c>
      <c r="I124" s="31">
        <f>SUM(аппарат!I124,глава!I124,рез.фонд!I124,вус!I124,ФЗр!I124,ФЗм!I124,скважины!I124,благоустр!I124,освещ!I124,культ.дот!I124,ЖКХ!I124,молодежь!I124,соц.пом!I124,луч.поселение!I124,перепись!I124,днд!I124,архитектор!I124,проф.нарк!I124,резерв1!I124,резерв2!I124,резерв3!I124,резерв4!I124,резерв5!I124,резерв6!I124,резерв7!I124,резерв8!I124,резерв9!I124,культ.суб!I124)</f>
        <v>0</v>
      </c>
    </row>
    <row r="125" spans="1:9" s="42" customFormat="1" ht="15.75" x14ac:dyDescent="0.25">
      <c r="A125" s="229" t="s">
        <v>169</v>
      </c>
      <c r="B125" s="225"/>
      <c r="C125" s="226"/>
      <c r="D125" s="226"/>
      <c r="E125" s="221" t="s">
        <v>168</v>
      </c>
      <c r="F125" s="239"/>
      <c r="G125" s="235">
        <f>SUM(G126:G130)</f>
        <v>14000</v>
      </c>
      <c r="H125" s="235">
        <f>SUM(H126:H130)</f>
        <v>0</v>
      </c>
      <c r="I125" s="23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31">
        <f>SUM(аппарат!G126,глава!G126,рез.фонд!G126,вус!G126,ФЗр!G126,ФЗм!G126,скважины!G126,благоустр!G126,освещ!G126,культ.дот!G126,ЖКХ!G126,молодежь!G126,соц.пом!G126,луч.поселение!G126,перепись!G126,днд!G126,архитектор!G126,проф.нарк!G126,резерв1!G126,резерв2!G126,резерв3!G126,резерв4!G126,резерв5!G126,резерв6!G126,резерв7!G126,резерв8!G126,резерв9!G126,культ.суб!G126)</f>
        <v>14000</v>
      </c>
      <c r="H126" s="31">
        <f>SUM(аппарат!H126,глава!H126,рез.фонд!H126,вус!H126,ФЗр!H126,ФЗм!H126,скважины!H126,благоустр!H126,освещ!H126,культ.дот!H126,ЖКХ!H126,молодежь!H126,соц.пом!H126,луч.поселение!H126,перепись!H126,днд!H126,архитектор!H126,проф.нарк!H126,резерв1!H126,резерв2!H126,резерв3!H126,резерв4!H126,резерв5!H126,резерв6!H126,резерв7!H126,резерв8!H126,резерв9!H126,культ.суб!H126)</f>
        <v>0</v>
      </c>
      <c r="I126" s="31">
        <f>SUM(аппарат!I126,глава!I126,рез.фонд!I126,вус!I126,ФЗр!I126,ФЗм!I126,скважины!I126,благоустр!I126,освещ!I126,культ.дот!I126,ЖКХ!I126,молодежь!I126,соц.пом!I126,луч.поселение!I126,перепись!I126,днд!I126,архитектор!I126,проф.нарк!I126,резерв1!I126,резерв2!I126,резерв3!I126,резерв4!I126,резерв5!I126,резерв6!I126,резерв7!I126,резерв8!I126,резерв9!I126,культ.суб!I126)</f>
        <v>0</v>
      </c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31">
        <f>SUM(аппарат!G127,глава!G127,рез.фонд!G127,вус!G127,ФЗр!G127,ФЗм!G127,скважины!G127,благоустр!G127,освещ!G127,культ.дот!G127,ЖКХ!G127,молодежь!G127,соц.пом!G127,луч.поселение!G127,перепись!G127,днд!G127,архитектор!G127,проф.нарк!G127,резерв1!G127,резерв2!G127,резерв3!G127,резерв4!G127,резерв5!G127,резерв6!G127,резерв7!G127,резерв8!G127,резерв9!G127,культ.суб!G127)</f>
        <v>0</v>
      </c>
      <c r="H127" s="31">
        <f>SUM(аппарат!H127,глава!H127,рез.фонд!H127,вус!H127,ФЗр!H127,ФЗм!H127,скважины!H127,благоустр!H127,освещ!H127,культ.дот!H127,ЖКХ!H127,молодежь!H127,соц.пом!H127,луч.поселение!H127,перепись!H127,днд!H127,архитектор!H127,проф.нарк!H127,резерв1!H127,резерв2!H127,резерв3!H127,резерв4!H127,резерв5!H127,резерв6!H127,резерв7!H127,резерв8!H127,резерв9!H127,культ.суб!H127)</f>
        <v>0</v>
      </c>
      <c r="I127" s="31">
        <f>SUM(аппарат!I127,глава!I127,рез.фонд!I127,вус!I127,ФЗр!I127,ФЗм!I127,скважины!I127,благоустр!I127,освещ!I127,культ.дот!I127,ЖКХ!I127,молодежь!I127,соц.пом!I127,луч.поселение!I127,перепись!I127,днд!I127,архитектор!I127,проф.нарк!I127,резерв1!I127,резерв2!I127,резерв3!I127,резерв4!I127,резерв5!I127,резерв6!I127,резерв7!I127,резерв8!I127,резерв9!I127,культ.суб!I127)</f>
        <v>0</v>
      </c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31">
        <f>SUM(аппарат!G128,глава!G128,рез.фонд!G128,вус!G128,ФЗр!G128,ФЗм!G128,скважины!G128,благоустр!G128,освещ!G128,культ.дот!G128,ЖКХ!G128,молодежь!G128,соц.пом!G128,луч.поселение!G128,перепись!G128,днд!G128,архитектор!G128,проф.нарк!G128,резерв1!G128,резерв2!G128,резерв3!G128,резерв4!G128,резерв5!G128,резерв6!G128,резерв7!G128,резерв8!G128,резерв9!G128,культ.суб!G128)</f>
        <v>0</v>
      </c>
      <c r="H128" s="31">
        <f>SUM(аппарат!H128,глава!H128,рез.фонд!H128,вус!H128,ФЗр!H128,ФЗм!H128,скважины!H128,благоустр!H128,освещ!H128,культ.дот!H128,ЖКХ!H128,молодежь!H128,соц.пом!H128,луч.поселение!H128,перепись!H128,днд!H128,архитектор!H128,проф.нарк!H128,резерв1!H128,резерв2!H128,резерв3!H128,резерв4!H128,резерв5!H128,резерв6!H128,резерв7!H128,резерв8!H128,резерв9!H128,культ.суб!H128)</f>
        <v>0</v>
      </c>
      <c r="I128" s="31">
        <f>SUM(аппарат!I128,глава!I128,рез.фонд!I128,вус!I128,ФЗр!I128,ФЗм!I128,скважины!I128,благоустр!I128,освещ!I128,культ.дот!I128,ЖКХ!I128,молодежь!I128,соц.пом!I128,луч.поселение!I128,перепись!I128,днд!I128,архитектор!I128,проф.нарк!I128,резерв1!I128,резерв2!I128,резерв3!I128,резерв4!I128,резерв5!I128,резерв6!I128,резерв7!I128,резерв8!I128,резерв9!I128,культ.суб!I128)</f>
        <v>0</v>
      </c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31">
        <f>SUM(аппарат!G129,глава!G129,рез.фонд!G129,вус!G129,ФЗр!G129,ФЗм!G129,скважины!G129,благоустр!G129,освещ!G129,культ.дот!G129,ЖКХ!G129,молодежь!G129,соц.пом!G129,луч.поселение!G129,перепись!G129,днд!G129,архитектор!G129,проф.нарк!G129,резерв1!G129,резерв2!G129,резерв3!G129,резерв4!G129,резерв5!G129,резерв6!G129,резерв7!G129,резерв8!G129,резерв9!G129,культ.суб!G129)</f>
        <v>0</v>
      </c>
      <c r="H129" s="31">
        <f>SUM(аппарат!H129,глава!H129,рез.фонд!H129,вус!H129,ФЗр!H129,ФЗм!H129,скважины!H129,благоустр!H129,освещ!H129,культ.дот!H129,ЖКХ!H129,молодежь!H129,соц.пом!H129,луч.поселение!H129,перепись!H129,днд!H129,архитектор!H129,проф.нарк!H129,резерв1!H129,резерв2!H129,резерв3!H129,резерв4!H129,резерв5!H129,резерв6!H129,резерв7!H129,резерв8!H129,резерв9!H129,культ.суб!H129)</f>
        <v>0</v>
      </c>
      <c r="I129" s="31">
        <f>SUM(аппарат!I129,глава!I129,рез.фонд!I129,вус!I129,ФЗр!I129,ФЗм!I129,скважины!I129,благоустр!I129,освещ!I129,культ.дот!I129,ЖКХ!I129,молодежь!I129,соц.пом!I129,луч.поселение!I129,перепись!I129,днд!I129,архитектор!I129,проф.нарк!I129,резерв1!I129,резерв2!I129,резерв3!I129,резерв4!I129,резерв5!I129,резерв6!I129,резерв7!I129,резерв8!I129,резерв9!I129,культ.суб!I129)</f>
        <v>0</v>
      </c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31">
        <f>SUM(аппарат!G130,глава!G130,рез.фонд!G130,вус!G130,ФЗр!G130,ФЗм!G130,скважины!G130,благоустр!G130,освещ!G130,культ.дот!G130,ЖКХ!G130,молодежь!G130,соц.пом!G130,луч.поселение!G130,перепись!G130,днд!G130,архитектор!G130,проф.нарк!G130,резерв1!G130,резерв2!G130,резерв3!G130,резерв4!G130,резерв5!G130,резерв6!G130,резерв7!G130,резерв8!G130,резерв9!G130,культ.суб!G130)</f>
        <v>0</v>
      </c>
      <c r="H130" s="31">
        <f>SUM(аппарат!H130,глава!H130,рез.фонд!H130,вус!H130,ФЗр!H130,ФЗм!H130,скважины!H130,благоустр!H130,освещ!H130,культ.дот!H130,ЖКХ!H130,молодежь!H130,соц.пом!H130,луч.поселение!H130,перепись!H130,днд!H130,архитектор!H130,проф.нарк!H130,резерв1!H130,резерв2!H130,резерв3!H130,резерв4!H130,резерв5!H130,резерв6!H130,резерв7!H130,резерв8!H130,резерв9!H130,культ.суб!H130)</f>
        <v>0</v>
      </c>
      <c r="I130" s="31">
        <f>SUM(аппарат!I130,глава!I130,рез.фонд!I130,вус!I130,ФЗр!I130,ФЗм!I130,скважины!I130,благоустр!I130,освещ!I130,культ.дот!I130,ЖКХ!I130,молодежь!I130,соц.пом!I130,луч.поселение!I130,перепись!I130,днд!I130,архитектор!I130,проф.нарк!I130,резерв1!I130,резерв2!I130,резерв3!I130,резерв4!I130,резерв5!I130,резерв6!I130,резерв7!I130,резерв8!I130,резерв9!I130,культ.суб!I130)</f>
        <v>0</v>
      </c>
    </row>
    <row r="131" spans="1:9" s="42" customFormat="1" x14ac:dyDescent="0.2">
      <c r="A131" s="253" t="s">
        <v>88</v>
      </c>
      <c r="B131" s="225"/>
      <c r="C131" s="226"/>
      <c r="D131" s="226"/>
      <c r="E131" s="238" t="s">
        <v>89</v>
      </c>
      <c r="F131" s="246"/>
      <c r="G131" s="261">
        <f>SUM(аппарат!G131,глава!G131,рез.фонд!G131,вус!G131,ФЗр!G131,ФЗм!G131,скважины!G131,благоустр!G131,освещ!G131,культ.дот!G131,ЖКХ!G131,молодежь!G131,соц.пом!G131,луч.поселение!G131,перепись!G131,днд!G131,архитектор!G131,проф.нарк!G131,резерв1!G131,резерв2!G131,резерв3!G131,резерв4!G131,резерв5!G131,резерв6!G131,резерв7!G131,резерв8!G131,резерв9!G131,культ.суб!G131)</f>
        <v>20000</v>
      </c>
      <c r="H131" s="261">
        <f>SUM(аппарат!H131,глава!H131,рез.фонд!H131,вус!H131,ФЗр!H131,ФЗм!H131,скважины!H131,благоустр!H131,освещ!H131,культ.дот!H131,ЖКХ!H131,молодежь!H131,соц.пом!H131,луч.поселение!H131,перепись!H131,днд!H131,архитектор!H131,проф.нарк!H131,резерв1!H131,резерв2!H131,резерв3!H131,резерв4!H131,резерв5!H131,резерв6!H131,резерв7!H131,резерв8!H131,резерв9!H131,культ.суб!H131)</f>
        <v>0</v>
      </c>
      <c r="I131" s="261">
        <f>SUM(аппарат!I131,глава!I131,рез.фонд!I131,вус!I131,ФЗр!I131,ФЗм!I131,скважины!I131,благоустр!I131,освещ!I131,культ.дот!I131,ЖКХ!I131,молодежь!I131,соц.пом!I131,луч.поселение!I131,перепись!I131,днд!I131,архитектор!I131,проф.нарк!I131,резерв1!I131,резерв2!I131,резерв3!I131,резерв4!I131,резерв5!I131,резерв6!I131,резерв7!I131,резерв8!I131,резерв9!I131,культ.суб!I131)</f>
        <v>0</v>
      </c>
    </row>
    <row r="132" spans="1:9" s="42" customFormat="1" ht="15.75" x14ac:dyDescent="0.25">
      <c r="A132" s="229" t="s">
        <v>177</v>
      </c>
      <c r="B132" s="225"/>
      <c r="C132" s="226"/>
      <c r="D132" s="226"/>
      <c r="E132" s="238" t="s">
        <v>176</v>
      </c>
      <c r="F132" s="246"/>
      <c r="G132" s="223">
        <f>SUM(G133)</f>
        <v>0</v>
      </c>
      <c r="H132" s="223">
        <f>SUM(H133)</f>
        <v>0</v>
      </c>
      <c r="I132" s="223">
        <f>SUM(I133)</f>
        <v>0</v>
      </c>
    </row>
    <row r="133" spans="1:9" s="42" customFormat="1" x14ac:dyDescent="0.2">
      <c r="A133" s="80" t="s">
        <v>175</v>
      </c>
      <c r="B133" s="104"/>
      <c r="C133" s="46"/>
      <c r="D133" s="46"/>
      <c r="E133" s="19"/>
      <c r="F133" s="83" t="s">
        <v>172</v>
      </c>
      <c r="G133" s="31">
        <f>SUM(аппарат!G133,глава!G133,рез.фонд!G133,вус!G133,ФЗр!G133,ФЗм!G133,скважины!G133,благоустр!G133,освещ!G133,культ.дот!G133,ЖКХ!G133,молодежь!G133,соц.пом!G133,луч.поселение!G133,перепись!G133,днд!G133,архитектор!G133,проф.нарк!G133,резерв1!G133,резерв2!G133,резерв3!G133,резерв4!G133,резерв5!G133,резерв6!G133,резерв7!G133,резерв8!G133,резерв9!G133,культ.суб!G133)</f>
        <v>0</v>
      </c>
      <c r="H133" s="31">
        <f>SUM(аппарат!H133,глава!H133,рез.фонд!H133,вус!H133,ФЗр!H133,ФЗм!H133,скважины!H133,благоустр!H133,освещ!H133,культ.дот!H133,ЖКХ!H133,молодежь!H133,соц.пом!H133,луч.поселение!H133,перепись!H133,днд!H133,архитектор!H133,проф.нарк!H133,резерв1!H133,резерв2!H133,резерв3!H133,резерв4!H133,резерв5!H133,резерв6!H133,резерв7!H133,резерв8!H133,резерв9!H133,культ.суб!H133)</f>
        <v>0</v>
      </c>
      <c r="I133" s="31">
        <f>SUM(аппарат!I133,глава!I133,рез.фонд!I133,вус!I133,ФЗр!I133,ФЗм!I133,скважины!I133,благоустр!I133,освещ!I133,культ.дот!I133,ЖКХ!I133,молодежь!I133,соц.пом!I133,луч.поселение!I133,перепись!I133,днд!I133,архитектор!I133,проф.нарк!I133,резерв1!I133,резерв2!I133,резерв3!I133,резерв4!I133,резерв5!I133,резерв6!I133,резерв7!I133,резерв8!I133,резерв9!I133,культ.суб!I133)</f>
        <v>0</v>
      </c>
    </row>
    <row r="134" spans="1:9" s="267" customFormat="1" ht="15.75" x14ac:dyDescent="0.25">
      <c r="A134" s="308" t="s">
        <v>70</v>
      </c>
      <c r="B134" s="309"/>
      <c r="C134" s="309"/>
      <c r="D134" s="309"/>
      <c r="E134" s="309"/>
      <c r="F134" s="310"/>
      <c r="G134" s="266">
        <f>аппарат!G134+глава!G134+рез.фонд!G134+вус!G134+ФЗм!G134+благоустр!G134+освещ!G134+культ.суб!G134+культ.дот!G134+молодежь!G134+соц.пом!G134</f>
        <v>6340000</v>
      </c>
      <c r="H134" s="266">
        <f>SUM(H132,H131,H125,H123,H121,H118,H116,H113,H108,H106,H104,H102,H55,H50,H34,H32,H30,H22,H20,H18,H10,H7)</f>
        <v>4762521.04</v>
      </c>
      <c r="I134" s="266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3" t="s">
        <v>178</v>
      </c>
      <c r="B136" s="273"/>
      <c r="C136" s="273"/>
      <c r="D136" s="273"/>
      <c r="E136" s="273"/>
      <c r="F136" s="273"/>
      <c r="G136" s="273"/>
    </row>
    <row r="137" spans="1:9" ht="12.75" x14ac:dyDescent="0.2">
      <c r="A137" s="272" t="s">
        <v>126</v>
      </c>
      <c r="B137" s="272"/>
      <c r="C137" s="272"/>
      <c r="D137" s="272"/>
      <c r="E137" s="272"/>
      <c r="F137" s="272"/>
      <c r="G137" s="272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98425196850393704" right="0.23622047244094491" top="0.39370078740157483" bottom="0.39370078740157483" header="0.39370078740157483" footer="0.23622047244094491"/>
  <pageSetup paperSize="9" scale="66" fitToHeight="4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7"/>
  <sheetViews>
    <sheetView view="pageBreakPreview" topLeftCell="A68" zoomScaleNormal="130" zoomScaleSheetLayoutView="100" workbookViewId="0">
      <selection activeCell="H80" sqref="H8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10.5703125" style="32" customWidth="1"/>
    <col min="8" max="8" width="16.28515625" customWidth="1"/>
    <col min="9" max="9" width="11.7109375" customWidth="1"/>
  </cols>
  <sheetData>
    <row r="2" spans="1:9" ht="12.75" x14ac:dyDescent="0.2">
      <c r="A2" s="311" t="s">
        <v>303</v>
      </c>
      <c r="B2" s="312"/>
      <c r="C2" s="312"/>
      <c r="D2" s="312"/>
      <c r="E2" s="312"/>
      <c r="F2" s="312"/>
      <c r="G2" s="312"/>
    </row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913000</v>
      </c>
      <c r="H20" s="8">
        <f>SUM(H21)</f>
        <v>594736</v>
      </c>
      <c r="I20" s="8">
        <f>SUM(I21)</f>
        <v>0</v>
      </c>
    </row>
    <row r="21" spans="1:9" x14ac:dyDescent="0.2">
      <c r="A21" s="5" t="s">
        <v>0</v>
      </c>
      <c r="B21" s="96"/>
      <c r="C21" s="16"/>
      <c r="D21" s="16"/>
      <c r="E21" s="25"/>
      <c r="F21" s="21" t="s">
        <v>94</v>
      </c>
      <c r="G21" s="13">
        <v>913000</v>
      </c>
      <c r="H21" s="202">
        <v>594736</v>
      </c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/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/>
    </row>
    <row r="31" spans="1:9" ht="31.15" customHeight="1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276000</v>
      </c>
      <c r="H32" s="8">
        <f>SUM(H33)</f>
        <v>176153</v>
      </c>
      <c r="I32" s="8"/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>
        <v>276000</v>
      </c>
      <c r="H33" s="202">
        <v>176153</v>
      </c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264">
        <f>SUM(G35,G38,G40,G43,G46,G48)</f>
        <v>62000</v>
      </c>
      <c r="H34" s="264">
        <f>H35+H40+H43</f>
        <v>35524.449999999997</v>
      </c>
      <c r="I34" s="14"/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62000</v>
      </c>
      <c r="H35" s="72">
        <f>SUM(H36:H37)</f>
        <v>35524.449999999997</v>
      </c>
      <c r="I35" s="72"/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>
        <v>16000</v>
      </c>
      <c r="H36" s="204">
        <v>14000.78</v>
      </c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>
        <v>46000</v>
      </c>
      <c r="H37" s="204">
        <v>21523.67</v>
      </c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/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/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269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668000</v>
      </c>
      <c r="H55" s="8">
        <f>SUM(H56,H58,H65,H68,H74,H86,H93)</f>
        <v>420120.39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20000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>
        <v>20000</v>
      </c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15000</v>
      </c>
      <c r="H68" s="65">
        <f>SUM(H69:H73)</f>
        <v>10050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>
        <v>15000</v>
      </c>
      <c r="H72" s="202">
        <v>10050</v>
      </c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ht="15.75" x14ac:dyDescent="0.25">
      <c r="A74" s="88" t="s">
        <v>125</v>
      </c>
      <c r="B74" s="98"/>
      <c r="C74" s="64"/>
      <c r="D74" s="64"/>
      <c r="E74" s="64"/>
      <c r="F74" s="41" t="s">
        <v>107</v>
      </c>
      <c r="G74" s="9">
        <f>SUM(G75:G85)</f>
        <v>373000</v>
      </c>
      <c r="H74" s="65">
        <f>SUM(H75:H85)</f>
        <v>251323.38999999998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265">
        <v>316000</v>
      </c>
      <c r="H75" s="204">
        <v>221751.9</v>
      </c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>
        <v>15000</v>
      </c>
      <c r="H76" s="202">
        <v>14071.49</v>
      </c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>
        <v>25000</v>
      </c>
      <c r="H79" s="202">
        <v>6000</v>
      </c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>
        <v>17000</v>
      </c>
      <c r="H80" s="202">
        <v>9500</v>
      </c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ht="15.75" x14ac:dyDescent="0.25">
      <c r="A86" s="65" t="s">
        <v>5</v>
      </c>
      <c r="B86" s="98"/>
      <c r="C86" s="64"/>
      <c r="D86" s="64"/>
      <c r="E86" s="64"/>
      <c r="F86" s="41" t="s">
        <v>109</v>
      </c>
      <c r="G86" s="9">
        <f>SUM(G87:G92)</f>
        <v>70000</v>
      </c>
      <c r="H86" s="65">
        <f>SUM(H87:H92)</f>
        <v>7000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>
        <v>50000</v>
      </c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>
        <v>20000</v>
      </c>
      <c r="H91" s="202">
        <v>7000</v>
      </c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>
        <f>15000-15000</f>
        <v>0</v>
      </c>
      <c r="H92" s="202"/>
      <c r="I92" s="202"/>
    </row>
    <row r="93" spans="1:9" s="42" customFormat="1" ht="18" customHeight="1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190000</v>
      </c>
      <c r="H93" s="9">
        <f>SUM(H94:H101)</f>
        <v>151747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">
      <c r="A96" s="80" t="s">
        <v>157</v>
      </c>
      <c r="B96" s="96"/>
      <c r="C96" s="16"/>
      <c r="D96" s="16"/>
      <c r="E96" s="25"/>
      <c r="F96" s="57" t="s">
        <v>150</v>
      </c>
      <c r="G96" s="49">
        <v>103000</v>
      </c>
      <c r="H96" s="202">
        <v>75057</v>
      </c>
      <c r="I96" s="202"/>
    </row>
    <row r="97" spans="1:11" ht="38.25" customHeight="1" x14ac:dyDescent="0.2">
      <c r="A97" s="80" t="s">
        <v>188</v>
      </c>
      <c r="B97" s="96"/>
      <c r="C97" s="16"/>
      <c r="D97" s="16"/>
      <c r="E97" s="25"/>
      <c r="F97" s="57" t="s">
        <v>151</v>
      </c>
      <c r="G97" s="49"/>
      <c r="H97" s="202"/>
      <c r="I97" s="202"/>
    </row>
    <row r="98" spans="1:11" x14ac:dyDescent="0.2">
      <c r="A98" s="80" t="s">
        <v>158</v>
      </c>
      <c r="B98" s="96"/>
      <c r="C98" s="16"/>
      <c r="D98" s="16"/>
      <c r="E98" s="25"/>
      <c r="F98" s="57" t="s">
        <v>152</v>
      </c>
      <c r="G98" s="49"/>
      <c r="H98" s="202"/>
      <c r="I98" s="202"/>
    </row>
    <row r="99" spans="1:11" ht="66.75" customHeight="1" x14ac:dyDescent="0.2">
      <c r="A99" s="80" t="s">
        <v>139</v>
      </c>
      <c r="B99" s="96"/>
      <c r="C99" s="16"/>
      <c r="D99" s="16"/>
      <c r="E99" s="25"/>
      <c r="F99" s="57" t="s">
        <v>138</v>
      </c>
      <c r="G99" s="49">
        <v>46000</v>
      </c>
      <c r="H99" s="202">
        <v>45690</v>
      </c>
      <c r="I99" s="202"/>
    </row>
    <row r="100" spans="1:11" ht="30" x14ac:dyDescent="0.2">
      <c r="A100" s="80" t="s">
        <v>159</v>
      </c>
      <c r="B100" s="96"/>
      <c r="C100" s="16"/>
      <c r="D100" s="16"/>
      <c r="E100" s="25"/>
      <c r="F100" s="57" t="s">
        <v>153</v>
      </c>
      <c r="G100" s="49"/>
      <c r="H100" s="202"/>
      <c r="I100" s="202"/>
    </row>
    <row r="101" spans="1:11" ht="30" x14ac:dyDescent="0.2">
      <c r="A101" s="80" t="s">
        <v>181</v>
      </c>
      <c r="B101" s="96"/>
      <c r="C101" s="16"/>
      <c r="D101" s="16"/>
      <c r="E101" s="25"/>
      <c r="F101" s="57" t="s">
        <v>154</v>
      </c>
      <c r="G101" s="49">
        <v>41000</v>
      </c>
      <c r="H101" s="202">
        <v>31000</v>
      </c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 t="s">
        <v>126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7000</v>
      </c>
      <c r="H121" s="9">
        <f>SUM(H122)</f>
        <v>1759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>
        <v>7000</v>
      </c>
      <c r="H122" s="202">
        <v>1759</v>
      </c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7000</v>
      </c>
      <c r="H123" s="15">
        <f>SUM(H124)</f>
        <v>4425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>
        <v>7000</v>
      </c>
      <c r="H124" s="202">
        <v>4425</v>
      </c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7000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>
        <v>7000</v>
      </c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1940000</v>
      </c>
      <c r="H134" s="9">
        <f>SUM(H132,H131,H125,H123,H121,H118,H116,H113,H108,H106,H104,H102,H55,H50,H34,H32,H30,H22,H20,H18,H10,H7)</f>
        <v>1232717.8400000001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3" t="s">
        <v>178</v>
      </c>
      <c r="B136" s="273"/>
      <c r="C136" s="273"/>
      <c r="D136" s="273"/>
      <c r="E136" s="273"/>
      <c r="F136" s="273"/>
      <c r="G136" s="273"/>
    </row>
    <row r="137" spans="1:9" ht="12.75" x14ac:dyDescent="0.2">
      <c r="A137" s="272" t="s">
        <v>126</v>
      </c>
      <c r="B137" s="272"/>
      <c r="C137" s="272"/>
      <c r="D137" s="272"/>
      <c r="E137" s="272"/>
      <c r="F137" s="272"/>
      <c r="G137" s="272"/>
    </row>
  </sheetData>
  <mergeCells count="9">
    <mergeCell ref="A2:G2"/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65" fitToHeight="4" orientation="portrait" r:id="rId1"/>
  <headerFooter alignWithMargins="0">
    <oddHeader>&amp;L&amp;F&amp;C&amp;A&amp;R&amp;P из&amp;N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7"/>
  <sheetViews>
    <sheetView view="pageBreakPreview" topLeftCell="A128" zoomScaleNormal="130" zoomScaleSheetLayoutView="100" workbookViewId="0">
      <selection activeCell="H34" sqref="H34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9.42578125" style="32" customWidth="1"/>
    <col min="8" max="8" width="9.28515625" customWidth="1"/>
    <col min="9" max="9" width="8.5703125" customWidth="1"/>
  </cols>
  <sheetData>
    <row r="2" spans="1:9" x14ac:dyDescent="0.2">
      <c r="A2" s="311" t="s">
        <v>304</v>
      </c>
      <c r="B2" s="312"/>
      <c r="C2" s="312"/>
      <c r="D2" s="312"/>
      <c r="E2" s="312"/>
      <c r="F2" s="312"/>
    </row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447000</v>
      </c>
      <c r="H20" s="8">
        <f>SUM(H21)</f>
        <v>365899</v>
      </c>
      <c r="I20" s="8">
        <f>SUM(I21)</f>
        <v>0</v>
      </c>
    </row>
    <row r="21" spans="1:9" x14ac:dyDescent="0.2">
      <c r="A21" s="5" t="s">
        <v>0</v>
      </c>
      <c r="B21" s="96"/>
      <c r="C21" s="16"/>
      <c r="D21" s="16"/>
      <c r="E21" s="25"/>
      <c r="F21" s="21" t="s">
        <v>94</v>
      </c>
      <c r="G21" s="13">
        <v>447000</v>
      </c>
      <c r="H21" s="202">
        <v>365899</v>
      </c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135000</v>
      </c>
      <c r="H32" s="8">
        <f>SUM(H33)</f>
        <v>109273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>
        <v>135000</v>
      </c>
      <c r="H33" s="202">
        <v>109273</v>
      </c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582000</v>
      </c>
      <c r="H134" s="9">
        <f>SUM(H132,H131,H125,H123,H121,H118,H116,H113,H108,H106,H104,H102,H55,H50,H34,H32,H30,H22,H20,H18,H10,H7)</f>
        <v>475172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3" t="s">
        <v>178</v>
      </c>
      <c r="B136" s="273"/>
      <c r="C136" s="273"/>
      <c r="D136" s="273"/>
      <c r="E136" s="273"/>
      <c r="F136" s="273"/>
      <c r="G136" s="273"/>
    </row>
    <row r="137" spans="1:9" ht="12.75" x14ac:dyDescent="0.2">
      <c r="A137" s="272" t="s">
        <v>126</v>
      </c>
      <c r="B137" s="272"/>
      <c r="C137" s="272"/>
      <c r="D137" s="272"/>
      <c r="E137" s="272"/>
      <c r="F137" s="272"/>
      <c r="G137" s="272"/>
    </row>
  </sheetData>
  <mergeCells count="9">
    <mergeCell ref="A2:F2"/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1" fitToHeight="4" orientation="portrait" r:id="rId1"/>
  <headerFooter alignWithMargins="0">
    <oddHeader>&amp;L&amp;F&amp;C&amp;A&amp;R&amp;P из&amp;N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7"/>
  <sheetViews>
    <sheetView view="pageBreakPreview" topLeftCell="A122" zoomScaleNormal="130" zoomScaleSheetLayoutView="100" workbookViewId="0">
      <selection activeCell="G132" sqref="G132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8" width="12.28515625" customWidth="1"/>
    <col min="9" max="9" width="0.42578125" customWidth="1"/>
  </cols>
  <sheetData>
    <row r="2" spans="1:9" ht="12.75" x14ac:dyDescent="0.2">
      <c r="A2" s="311" t="s">
        <v>305</v>
      </c>
      <c r="B2" s="312"/>
      <c r="C2" s="312"/>
      <c r="D2" s="312"/>
      <c r="E2" s="312"/>
      <c r="F2" s="312"/>
      <c r="G2" s="312"/>
      <c r="H2" s="312"/>
    </row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>
        <v>20000</v>
      </c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20000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3" t="s">
        <v>178</v>
      </c>
      <c r="B136" s="273"/>
      <c r="C136" s="273"/>
      <c r="D136" s="273"/>
      <c r="E136" s="273"/>
      <c r="F136" s="273"/>
      <c r="G136" s="273"/>
    </row>
    <row r="137" spans="1:9" ht="12.75" x14ac:dyDescent="0.2">
      <c r="A137" s="272" t="s">
        <v>126</v>
      </c>
      <c r="B137" s="272"/>
      <c r="C137" s="272"/>
      <c r="D137" s="272"/>
      <c r="E137" s="272"/>
      <c r="F137" s="272"/>
      <c r="G137" s="272"/>
    </row>
  </sheetData>
  <mergeCells count="9">
    <mergeCell ref="A2:H2"/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7"/>
  <sheetViews>
    <sheetView view="pageBreakPreview" topLeftCell="A131" zoomScaleNormal="130" zoomScaleSheetLayoutView="100" workbookViewId="0">
      <selection activeCell="H35" sqref="H35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2" spans="1:9" ht="12.75" x14ac:dyDescent="0.2">
      <c r="A2" s="311" t="s">
        <v>312</v>
      </c>
      <c r="B2" s="312"/>
      <c r="C2" s="312"/>
      <c r="D2" s="312"/>
      <c r="E2" s="312"/>
      <c r="F2" s="312"/>
      <c r="G2" s="312"/>
      <c r="H2" s="312"/>
    </row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ht="15.75" x14ac:dyDescent="0.25">
      <c r="A7" s="54" t="s">
        <v>189</v>
      </c>
      <c r="B7" s="89"/>
      <c r="C7" s="50"/>
      <c r="D7" s="50"/>
      <c r="E7" s="24">
        <v>111</v>
      </c>
      <c r="F7" s="52"/>
      <c r="G7" s="30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36000</v>
      </c>
      <c r="H20" s="8">
        <f>SUM(H21)</f>
        <v>30000</v>
      </c>
      <c r="I20" s="8">
        <f>SUM(I21)</f>
        <v>0</v>
      </c>
    </row>
    <row r="21" spans="1:9" x14ac:dyDescent="0.2">
      <c r="A21" s="5" t="s">
        <v>0</v>
      </c>
      <c r="B21" s="96"/>
      <c r="C21" s="16"/>
      <c r="D21" s="16"/>
      <c r="E21" s="25"/>
      <c r="F21" s="21" t="s">
        <v>94</v>
      </c>
      <c r="G21" s="13">
        <v>36000</v>
      </c>
      <c r="H21" s="202">
        <v>30000</v>
      </c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11000</v>
      </c>
      <c r="H32" s="8">
        <f>SUM(H33)</f>
        <v>9100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>
        <v>11000</v>
      </c>
      <c r="H33" s="202">
        <v>9100</v>
      </c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47000</v>
      </c>
      <c r="H134" s="9">
        <f>SUM(H132,H131,H125,H123,H121,H118,H116,H113,H108,H106,H104,H102,H55,H50,H34,H32,H30,H22,H20,H18,H10,H7)</f>
        <v>39100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3" t="s">
        <v>178</v>
      </c>
      <c r="B136" s="273"/>
      <c r="C136" s="273"/>
      <c r="D136" s="273"/>
      <c r="E136" s="273"/>
      <c r="F136" s="273"/>
      <c r="G136" s="273"/>
    </row>
    <row r="137" spans="1:9" ht="12.75" x14ac:dyDescent="0.2">
      <c r="A137" s="272" t="s">
        <v>126</v>
      </c>
      <c r="B137" s="272"/>
      <c r="C137" s="272"/>
      <c r="D137" s="272"/>
      <c r="E137" s="272"/>
      <c r="F137" s="272"/>
      <c r="G137" s="272"/>
    </row>
  </sheetData>
  <mergeCells count="9">
    <mergeCell ref="A2:H2"/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topLeftCell="A128" zoomScaleNormal="130" zoomScaleSheetLayoutView="100" workbookViewId="0">
      <selection activeCell="G141" sqref="G141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0</v>
      </c>
      <c r="H134" s="9"/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3" t="s">
        <v>178</v>
      </c>
      <c r="B136" s="273"/>
      <c r="C136" s="273"/>
      <c r="D136" s="273"/>
      <c r="E136" s="273"/>
      <c r="F136" s="273"/>
      <c r="G136" s="273"/>
    </row>
    <row r="137" spans="1:9" ht="12.75" x14ac:dyDescent="0.2">
      <c r="A137" s="272" t="s">
        <v>126</v>
      </c>
      <c r="B137" s="272"/>
      <c r="C137" s="272"/>
      <c r="D137" s="272"/>
      <c r="E137" s="272"/>
      <c r="F137" s="272"/>
      <c r="G137" s="272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32</vt:i4>
      </vt:variant>
      <vt:variant>
        <vt:lpstr>Именованные диапазоны</vt:lpstr>
      </vt:variant>
      <vt:variant>
        <vt:i4>2</vt:i4>
      </vt:variant>
    </vt:vector>
  </HeadingPairs>
  <TitlesOfParts>
    <vt:vector size="34" baseType="lpstr">
      <vt:lpstr>печать</vt:lpstr>
      <vt:lpstr>Доходы</vt:lpstr>
      <vt:lpstr>000</vt:lpstr>
      <vt:lpstr>общий</vt:lpstr>
      <vt:lpstr>аппарат</vt:lpstr>
      <vt:lpstr>глава</vt:lpstr>
      <vt:lpstr>рез.фонд</vt:lpstr>
      <vt:lpstr>вус</vt:lpstr>
      <vt:lpstr>ФЗр</vt:lpstr>
      <vt:lpstr>ФЗм</vt:lpstr>
      <vt:lpstr>скважины</vt:lpstr>
      <vt:lpstr>благоустр</vt:lpstr>
      <vt:lpstr>освещ</vt:lpstr>
      <vt:lpstr>культ.суб</vt:lpstr>
      <vt:lpstr>культ.дот</vt:lpstr>
      <vt:lpstr>ЖКХ</vt:lpstr>
      <vt:lpstr>молодежь</vt:lpstr>
      <vt:lpstr>соц.пом</vt:lpstr>
      <vt:lpstr>луч.поселение</vt:lpstr>
      <vt:lpstr>перепись</vt:lpstr>
      <vt:lpstr>днд</vt:lpstr>
      <vt:lpstr>архитектор</vt:lpstr>
      <vt:lpstr>проф.нарк</vt:lpstr>
      <vt:lpstr>резерв1</vt:lpstr>
      <vt:lpstr>резерв2</vt:lpstr>
      <vt:lpstr>резерв3</vt:lpstr>
      <vt:lpstr>резерв4</vt:lpstr>
      <vt:lpstr>резерв5</vt:lpstr>
      <vt:lpstr>резерв6</vt:lpstr>
      <vt:lpstr>резерв7</vt:lpstr>
      <vt:lpstr>резерв8</vt:lpstr>
      <vt:lpstr>резерв9</vt:lpstr>
      <vt:lpstr>культ.суб!Область_печати</vt:lpstr>
      <vt:lpstr>рез.фонд!Область_печати</vt:lpstr>
    </vt:vector>
  </TitlesOfParts>
  <Company>Организация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478</dc:creator>
  <cp:lastModifiedBy>Пользователь Windows</cp:lastModifiedBy>
  <cp:lastPrinted>2023-07-13T08:57:09Z</cp:lastPrinted>
  <dcterms:created xsi:type="dcterms:W3CDTF">2012-01-22T06:17:30Z</dcterms:created>
  <dcterms:modified xsi:type="dcterms:W3CDTF">2023-12-04T09:44:01Z</dcterms:modified>
</cp:coreProperties>
</file>