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3годи  и АВ.Отч\ноябрь 2023г -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45" i="4" l="1"/>
  <c r="G134" i="2" l="1"/>
  <c r="G75" i="12"/>
  <c r="G101" i="12"/>
  <c r="G99" i="12"/>
  <c r="G105" i="18"/>
  <c r="G87" i="15"/>
  <c r="G134" i="17" l="1"/>
  <c r="H96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<sst xmlns="http://schemas.openxmlformats.org/spreadsheetml/2006/main" count="7974" uniqueCount="322">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</sst>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77000</v>
      </c>
      <c r="H134" s="9">
        <v>64976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71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686503.66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722000</v>
      </c>
      <c r="H74" s="65">
        <f>SUM(H75:H85)</f>
        <v>631024.66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f>645000+77000</f>
        <v>722000</v>
      </c>
      <c r="H75" s="204">
        <v>631024.66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58000</v>
      </c>
      <c r="H93" s="9">
        <f>SUM(H94:H101)</f>
        <v>55479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7995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f>56000-39000</f>
        <v>17000</v>
      </c>
      <c r="H99" s="202">
        <v>16780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f>69000-38000</f>
        <v>31000</v>
      </c>
      <c r="H101" s="202">
        <v>30704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686503.66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510000</v>
      </c>
      <c r="H10" s="30">
        <f>SUM(H11,H14,H16)</f>
        <v>459315.8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510000</v>
      </c>
      <c r="H11" s="9">
        <f>SUM(H12:H13)</f>
        <v>459315.8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510000</v>
      </c>
      <c r="H12" s="202">
        <v>459315.8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510000</v>
      </c>
      <c r="H134" s="9">
        <f>SUM(H132,H131,H125,H123,H121,H118,H116,H113,H108,H106,H104,H102,H55,H50,H34,H32,H30,H22,H20,H18,H10,H7)</f>
        <v>459315.8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4" zoomScaleNormal="130" zoomScaleSheetLayoutView="100" workbookViewId="0">
      <selection activeCell="J127" sqref="J127:K1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624985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624985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177885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177885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802870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21923.27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21923.27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3">
        <v>21923.27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1107000</v>
      </c>
      <c r="H55" s="8">
        <f>SUM(H56,H58,H65,H68,H74,H86,H93)</f>
        <v>768646.81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10008.81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10008.81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533748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204">
        <v>527748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292000</v>
      </c>
      <c r="H86" s="65">
        <f>SUM(H87:H92)</f>
        <v>200000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>
        <v>176000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24890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>
        <v>5000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19890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29470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>
        <v>29470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1232000</v>
      </c>
      <c r="H134" s="9">
        <f>SUM(H132,H131,H125,H123,H121,H118,H116,H113,H108,H106,H104,H102,H55,H50,H34,H32,H30,H22,H20,H18,H10,H7)</f>
        <v>820040.08000000007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G135" sqref="G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125000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topLeftCell="A39" zoomScaleSheetLayoutView="100" workbookViewId="0">
      <selection activeCell="D20" sqref="D20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351890.62999999995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126190.67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247012.6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-17098.13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-17440.71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13200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3710997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2872937</v>
      </c>
    </row>
    <row r="36" spans="1:4" ht="15" x14ac:dyDescent="0.25">
      <c r="A36" s="179" t="s">
        <v>276</v>
      </c>
      <c r="B36" s="173"/>
      <c r="C36" s="169">
        <v>4138200</v>
      </c>
      <c r="D36" s="170">
        <v>2666201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35190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802870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D34+D14</f>
        <v>4062887.63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" zoomScaleSheetLayoutView="100" workbookViewId="0">
      <selection activeCell="E13" sqref="E13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312446.86000000034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312446.86000000034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-6257000</v>
      </c>
      <c r="E9" s="268">
        <v>-4062887.63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6257000</v>
      </c>
      <c r="E10" s="268">
        <v>4375334.49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84898.359999999637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624985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624985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558000</v>
      </c>
      <c r="H10" s="217">
        <f>SUM(H11,H14,H16)</f>
        <v>481239.07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558000</v>
      </c>
      <c r="H11" s="223">
        <f>SUM(H12:H13)</f>
        <v>481239.07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481239.07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177885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177885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901941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901941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220000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220000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267736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267736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31304.949999999997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31304.949999999997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14000.78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17304.169999999998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2580000</v>
      </c>
      <c r="H55" s="228">
        <f>SUM(H56,H58,H65,H68,H74,H86,H93)</f>
        <v>1789613.4700000002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10008.81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10008.81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6050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6050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1791000</v>
      </c>
      <c r="H74" s="251">
        <f>SUM(H75:H85)</f>
        <v>1370603.6600000001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1711000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1349103.6600000001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12000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9500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362000</v>
      </c>
      <c r="H86" s="251">
        <f>SUM(H87:H92)</f>
        <v>200000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92000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176000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324000</v>
      </c>
      <c r="H93" s="223">
        <f>SUM(H94:H101)</f>
        <v>202951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70167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62470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110000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70314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127000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127000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31229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31229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6257000</v>
      </c>
      <c r="H134" s="266">
        <f>SUM(H132,H131,H125,H123,H121,H118,H116,H113,H108,H106,H104,H102,H55,H50,H34,H32,H30,H22,H20,H18,H10,H7)</f>
        <v>4375334.49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30" sqref="H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542759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542759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160456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160456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31304.949999999997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31304.949999999997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14000.78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17304.169999999998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334463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6050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6050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205831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204">
        <v>190331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6000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122582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62172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40690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19720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1759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>
        <v>1759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1075166.95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136" sqref="A136:H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332182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332182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99090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99090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431272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27000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27000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8190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8190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35190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2023-11-02T07:37:49Z</dcterms:modified>
</cp:coreProperties>
</file>