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3 год\"/>
    </mc:Choice>
  </mc:AlternateContent>
  <bookViews>
    <workbookView xWindow="480" yWindow="30" windowWidth="15195" windowHeight="11640" tabRatio="815" firstSheet="1" activeTab="3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G134" i="17" l="1"/>
  <c r="H96" i="2" l="1"/>
  <c r="D35" i="4" l="1"/>
  <c r="D34" i="4" s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34" i="2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<sst xmlns="http://schemas.openxmlformats.org/spreadsheetml/2006/main" count="7974" uniqueCount="322">
  <si>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</si>
  <si>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</si>
  <si>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</si>
  <si>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</si>
  <si>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</si>
  <si>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</si>
  <si>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</si>
  <si>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</si>
  <si>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</si>
  <si>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</si>
  <si>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</si>
  <si>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</si>
  <si>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</si>
  <si>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</si>
  <si>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</si>
  <si>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</si>
  <si>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</si>
  <si>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</si>
  <si>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</si>
  <si>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</si>
  <si>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</si>
  <si>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</si>
  <si>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</si>
  <si>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</si>
  <si>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</si>
  <si>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</si>
  <si>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</si>
  <si>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</si>
  <si>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</si>
  <si>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</si>
  <si>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</si>
  <si>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</si>
  <si>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</si>
  <si>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</si>
  <si>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</si>
  <si>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</si>
  <si>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</si>
  <si>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</si>
  <si>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</si>
  <si>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</si>
  <si>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</si>
  <si>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</si>
  <si>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</si>
  <si>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</si>
  <si>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</si>
  <si>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</si>
  <si>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</si>
  <si>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</si>
  <si>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</si>
  <si>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</si>
  <si>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</si>
  <si>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</si>
  <si>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</si>
  <si>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</si>
  <si>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</si>
  <si>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</si>
  <si>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</si>
  <si>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</si>
  <si>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</si>
  <si>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</si>
  <si>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</si>
  <si>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</si>
  <si>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</si>
  <si>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</si>
  <si>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</si>
  <si>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</si>
  <si>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</si>
  <si>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</si>
  <si>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</si>
  <si>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</si>
  <si>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</si>
  <si>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</si>
  <si>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</si>
  <si>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</si>
  <si>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</si>
  <si>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</si>
  <si>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</si>
  <si>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</si>
  <si>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</si>
  <si>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</si>
  <si>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</si>
  <si>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</si>
  <si>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</si>
  <si>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</si>
  <si>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</si>
  <si>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</si>
  <si>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</si>
  <si>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</si>
  <si>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</si>
  <si>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</si>
  <si>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</si>
  <si>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</si>
  <si>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</si>
  <si>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</si>
  <si>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</si>
  <si>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</si>
  <si>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</si>
  <si>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</si>
  <si>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</si>
  <si>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</si>
  <si>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</si>
  <si>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</si>
  <si>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</si>
  <si>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</si>
  <si>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</si>
  <si>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</si>
  <si>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</si>
  <si>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</si>
  <si>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</si>
  <si>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</si>
  <si>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</si>
  <si>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</si>
  <si>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</si>
  <si>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</si>
  <si>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</si>
  <si>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</si>
  <si>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</si>
  <si>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</si>
  <si>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</si>
  <si>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</si>
  <si>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</si>
  <si>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</si>
  <si>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</si>
  <si>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</si>
  <si>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</si>
  <si>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</si>
  <si>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</si>
  <si>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</si>
  <si>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</si>
  <si>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</si>
  <si>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</si>
  <si>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</si>
  <si>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</si>
  <si>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</si>
  <si>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</si>
  <si>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</si>
  <si>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</si>
  <si>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</si>
  <si>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</si>
  <si>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</si>
  <si>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</si>
  <si>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</si>
  <si>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</si>
  <si>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</si>
  <si>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</si>
  <si>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</si>
  <si>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</si>
  <si>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</si>
  <si>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</si>
  <si>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</si>
  <si>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</si>
  <si>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</si>
  <si>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</si>
  <si>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</si>
  <si>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</si>
  <si>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</si>
  <si>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</si>
  <si>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</si>
  <si>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</si>
  <si>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</si>
  <si>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</si>
  <si>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</si>
  <si>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</si>
  <si>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</si>
  <si>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</si>
  <si>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</si>
  <si>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</si>
  <si>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</si>
  <si>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</si>
  <si>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</si>
  <si>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</si>
  <si>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</si>
  <si>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</si>
  <si>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</si>
  <si>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</si>
  <si>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</si>
  <si>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</si>
  <si>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</si>
  <si>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</si>
  <si>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</si>
  <si>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</si>
  <si>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</si>
  <si>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</si>
  <si>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</si>
  <si>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</si>
  <si>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</si>
  <si>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</si>
  <si>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</si>
  <si>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</si>
  <si>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</si>
  <si>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</si>
  <si>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</si>
  <si>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</si>
  <si>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</si>
  <si>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</si>
  <si>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</si>
  <si>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</si>
  <si>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</si>
  <si>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</si>
  <si>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</si>
  <si>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</si>
  <si>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</si>
  <si>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</si>
  <si>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</si>
  <si>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</si>
  <si>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</si>
  <si>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</si>
  <si>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</si>
  <si>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</si>
  <si>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</si>
  <si>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</si>
  <si>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</si>
  <si>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</si>
  <si>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</si>
  <si>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</si>
  <si>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</si>
  <si>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</si>
  <si>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</si>
  <si>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</si>
  <si>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</si>
  <si>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</si>
  <si>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</si>
  <si>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</si>
  <si>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</si>
  <si>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</si>
  <si>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</si>
  <si>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</si>
  <si>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</si>
  <si>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</si>
  <si>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</si>
  <si>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</si>
  <si>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</si>
  <si>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</si>
  <si>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</si>
  <si>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</si>
  <si>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</si>
  <si>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</si>
  <si>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</si>
  <si>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</si>
  <si>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</si>
  <si>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</si>
  <si>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</si>
  <si>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</si>
  <si>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</si>
  <si>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</si>
  <si>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</si>
  <si>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</si>
  <si>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</si>
  <si>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</si>
  <si>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</si>
  <si>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</si>
  <si>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</si>
  <si>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</si>
  <si>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</si>
  <si>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</si>
  <si>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</si>
  <si>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</si>
  <si>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</si>
  <si>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</si>
  <si>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</si>
  <si>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</si>
  <si>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</si>
  <si>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</si>
  <si>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</si>
  <si>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</si>
  <si>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</si>
  <si>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</si>
  <si>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</si>
  <si>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</si>
  <si>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</si>
  <si>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</si>
  <si>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</si>
  <si>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</si>
  <si>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</si>
  <si>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</si>
  <si>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</si>
  <si>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</si>
  <si>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</si>
  <si>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</si>
  <si>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</si>
  <si>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</si>
  <si>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</si>
  <si>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</si>
  <si>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</si>
  <si>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</si>
  <si>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</si>
  <si>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</si>
  <si>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</si>
  <si>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</si>
  <si>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</si>
  <si>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</si>
  <si>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</si>
  <si>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</si>
  <si>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</si>
  <si>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</si>
  <si>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</si>
  <si>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</si>
  <si>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</si>
  <si>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</si>
  <si>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</si>
  <si>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</si>
  <si>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</si>
  <si>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</si>
  <si>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</si>
  <si>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</si>
  <si>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</si>
  <si>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</si>
  <si>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</si>
  <si>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</si>
  <si>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</si>
  <si>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</si>
  <si>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</si>
  <si>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</si>
  <si>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</si>
  <si>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</si>
  <si>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</si>
  <si>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</si>
  <si>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</si>
  <si>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</si>
  <si>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</si>
  <si>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</si>
  <si>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отчет на 01.10.2023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</si>
</sst>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7" zoomScaleSheetLayoutView="100" workbookViewId="0">
      <selection activeCell="D42" sqref="D42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321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397345.22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329954.72000000003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136158.76999999999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>
        <v>26.2</v>
      </c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217012.6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-18478.599999999999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-17964.25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13200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5247000</v>
      </c>
      <c r="D34" s="166">
        <f>D35+D40+D41+D43</f>
        <v>3120894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f>D36+D37</f>
        <v>2374681</v>
      </c>
    </row>
    <row r="36" spans="1:4" ht="15" x14ac:dyDescent="0.25">
      <c r="A36" s="179" t="s">
        <v>276</v>
      </c>
      <c r="B36" s="173"/>
      <c r="C36" s="169">
        <v>4138200</v>
      </c>
      <c r="D36" s="170">
        <v>2167945</v>
      </c>
    </row>
    <row r="37" spans="1:4" ht="25.5" customHeight="1" x14ac:dyDescent="0.25">
      <c r="A37" s="179" t="s">
        <v>277</v>
      </c>
      <c r="B37" s="173"/>
      <c r="C37" s="169">
        <v>167800</v>
      </c>
      <c r="D37" s="170">
        <v>206736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31280</v>
      </c>
    </row>
    <row r="41" spans="1:4" ht="15" x14ac:dyDescent="0.25">
      <c r="A41" s="183" t="s">
        <v>282</v>
      </c>
      <c r="B41" s="168" t="s">
        <v>283</v>
      </c>
      <c r="C41" s="169">
        <v>894000</v>
      </c>
      <c r="D41" s="170">
        <v>714933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5947000</v>
      </c>
      <c r="D45" s="166">
        <f>D14+D34</f>
        <v>3450848.72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4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355053.41999999993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355053.41999999993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-6257000</v>
      </c>
      <c r="E9" s="268">
        <v>-3450848.72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6257000</v>
      </c>
      <c r="E10" s="268">
        <v>3805902.14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42291.800000000047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tabSelected="1" view="pageBreakPreview" topLeftCell="A125" zoomScaleNormal="130" zoomScaleSheetLayoutView="100" workbookViewId="0">
      <selection activeCell="H33" sqref="H33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690000</v>
      </c>
      <c r="H7" s="212">
        <f>SUM(H8:H9)</f>
        <v>557097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690000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557097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558000</v>
      </c>
      <c r="H10" s="217">
        <f>SUM(H11,H14,H16)</f>
        <v>423718.67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558000</v>
      </c>
      <c r="H11" s="223">
        <f>SUM(H12:H13)</f>
        <v>423718.67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423718.67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204000</v>
      </c>
      <c r="H18" s="228">
        <f>SUM(H19)</f>
        <v>157836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204000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157836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882941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882941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220000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220000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264724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264724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27118.75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27118.75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13814.58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13304.17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2600000</v>
      </c>
      <c r="H55" s="228">
        <f>SUM(H56,H58,H65,H68,H74,H86,H93)</f>
        <v>1421306.72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8896.7199999999993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8896.7199999999993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6050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6050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1714000</v>
      </c>
      <c r="H74" s="251">
        <f>SUM(H75:H85)</f>
        <v>1191394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1176094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41000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5800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9500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382000</v>
      </c>
      <c r="H86" s="251">
        <f>SUM(H87:H92)</f>
        <v>24000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112000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24000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250000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401000</v>
      </c>
      <c r="H93" s="223">
        <f>SUM(H94:H101)</f>
        <v>190966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63182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140000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57470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70314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77000</v>
      </c>
      <c r="H104" s="223">
        <f>SUM(H105)</f>
        <v>64976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77000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64976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1759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1759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</f>
        <v>6257000</v>
      </c>
      <c r="H134" s="266">
        <f>SUM(H132,H131,H125,H123,H121,H118,H116,H113,H108,H106,H104,H102,H55,H50,H34,H32,H30,H22,H20,H18,H10,H7)</f>
        <v>3805902.1399999997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32" zoomScaleNormal="130" zoomScaleSheetLayoutView="100" workbookViewId="0">
      <selection activeCell="H97" sqref="H9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529019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529019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158354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158354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27118.75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27118.75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13814.58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13304.17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324378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6050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6050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202731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204">
        <v>190331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>
        <v>2900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9500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115597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55187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>
        <v>40690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19720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1759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>
        <v>1759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1045053.75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329922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329922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99090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99090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429012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30" sqref="G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24000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24000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7280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7280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31280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64976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>
        <v>64976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77000</v>
      </c>
      <c r="H134" s="9">
        <v>64976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9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780000</v>
      </c>
      <c r="H55" s="8">
        <f>SUM(H56,H58,H65,H68,H74,H86,H93)</f>
        <v>534644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645000</v>
      </c>
      <c r="H74" s="65">
        <f>SUM(H75:H85)</f>
        <v>479165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645000</v>
      </c>
      <c r="H75" s="204">
        <v>479165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135000</v>
      </c>
      <c r="H93" s="9">
        <f>SUM(H94:H101)</f>
        <v>55479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>
        <v>7995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56000</v>
      </c>
      <c r="H99" s="202">
        <v>16780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69000</v>
      </c>
      <c r="H101" s="202">
        <v>30704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780000</v>
      </c>
      <c r="H134" s="9">
        <f>SUM(H132,H131,H125,H123,H121,H118,H116,H113,H108,H106,H104,H102,H55,H50,H34,H32,H30,H22,H20,H18,H10,H7)</f>
        <v>534644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8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510000</v>
      </c>
      <c r="H10" s="30">
        <f>SUM(H11,H14,H16)</f>
        <v>403657.51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510000</v>
      </c>
      <c r="H11" s="9">
        <f>SUM(H12:H13)</f>
        <v>403657.51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510000</v>
      </c>
      <c r="H12" s="202">
        <v>403657.51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510000</v>
      </c>
      <c r="H134" s="9">
        <f>SUM(H132,H131,H125,H123,H121,H118,H116,H113,H108,H106,H104,H102,H55,H50,H34,H32,H30,H22,H20,H18,H10,H7)</f>
        <v>403657.51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zoomScaleNormal="130" zoomScaleSheetLayoutView="100" workbookViewId="0">
      <selection activeCell="H10" sqref="H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690000</v>
      </c>
      <c r="H7" s="53">
        <f>SUM(H8:H9)</f>
        <v>557097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690000</v>
      </c>
      <c r="H8" s="262">
        <v>557097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204000</v>
      </c>
      <c r="H18" s="8">
        <f>SUM(H19)</f>
        <v>157836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204000</v>
      </c>
      <c r="H19" s="263">
        <v>157836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894000</v>
      </c>
      <c r="H134" s="9">
        <f>SUM(H132,H131,H125,H123,H121,H118,H116,H113,H108,H106,H104,H102,H55,H50,H34,H32,H30,H22,H20,H18,H10,H7)</f>
        <v>714933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02" sqref="H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20061.16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20061.16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63">
        <v>20061.16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1127000</v>
      </c>
      <c r="H55" s="8">
        <f>SUM(H56,H58,H65,H68,H74,H86,H93)</f>
        <v>562284.72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8896.7199999999993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8896.7199999999993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681000</v>
      </c>
      <c r="H74" s="65">
        <f>SUM(H75:H85)</f>
        <v>509498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204">
        <v>506598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>
        <v>2900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312000</v>
      </c>
      <c r="H86" s="65">
        <f>SUM(H87:H92)</f>
        <v>24000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62000</v>
      </c>
      <c r="H87" s="202">
        <v>24000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250000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19890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19890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1252000</v>
      </c>
      <c r="H134" s="9">
        <f>SUM(H132,H131,H125,H123,H121,H118,H116,H113,H108,H106,H104,H102,H55,H50,H34,H32,H30,H22,H20,H18,H10,H7)</f>
        <v>582345.88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3" zoomScaleNormal="130" zoomScaleSheetLayoutView="100" workbookViewId="0">
      <selection activeCell="G135" sqref="G1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125000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2023-07-13T08:57:09Z</cp:lastPrinted>
  <dcterms:created xsi:type="dcterms:W3CDTF">2012-01-22T06:17:30Z</dcterms:created>
  <dcterms:modified xsi:type="dcterms:W3CDTF">2023-10-03T08:58:53Z</dcterms:modified>
</cp:coreProperties>
</file>