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17.03.2022\Отчеты 2020-22гг\2023 год\"/>
    </mc:Choice>
  </mc:AlternateContent>
  <bookViews>
    <workbookView xWindow="480" yWindow="30" windowWidth="15195" windowHeight="11640" tabRatio="815" firstSheet="1" activeTab="1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культ.суб!$A$1:$I$137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H96" i="2" l="1"/>
  <c r="D34" i="4"/>
  <c r="D35" i="4" l="1"/>
  <c r="G134" i="2" l="1"/>
  <c r="C35" i="4" l="1"/>
  <c r="C34" i="4" s="1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H34" i="5" l="1"/>
  <c r="G55" i="12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H34" i="2"/>
  <c r="I55" i="2"/>
  <c r="H55" i="2"/>
  <c r="H134" i="15"/>
  <c r="G134" i="6"/>
  <c r="G134" i="12"/>
  <c r="I134" i="2" l="1"/>
  <c r="H134" i="2"/>
</calcChain>
</file>

<file path=xl/sharedStrings.xml><?xml version="1.0" encoding="utf-8"?>
<sst xmlns="http://schemas.openxmlformats.org/spreadsheetml/2006/main" count="7974" uniqueCount="322">
  <si>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</si>
  <si>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</si>
  <si>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</si>
  <si>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</si>
  <si>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</si>
  <si>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</si>
  <si>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</si>
  <si>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</si>
  <si>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</si>
  <si>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</si>
  <si>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</si>
  <si>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</si>
  <si>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</si>
  <si>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</si>
  <si>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</si>
  <si>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</si>
  <si>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</si>
  <si>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</si>
  <si>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</si>
  <si>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</si>
  <si>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</si>
  <si>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</si>
  <si>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</si>
  <si>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</si>
  <si>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</si>
  <si>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</si>
  <si>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</si>
  <si>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</si>
  <si>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</si>
  <si>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</si>
  <si>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</si>
  <si>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</si>
  <si>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</si>
  <si>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</si>
  <si>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</si>
  <si>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</si>
  <si>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</si>
  <si>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</si>
  <si>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</si>
  <si>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</si>
  <si>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</si>
  <si>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</si>
  <si>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</si>
  <si>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</si>
  <si>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</si>
  <si>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</si>
  <si>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</si>
  <si>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</si>
  <si>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</si>
  <si>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</si>
  <si>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</si>
  <si>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</si>
  <si>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</si>
  <si>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</si>
  <si>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</si>
  <si>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</si>
  <si>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</si>
  <si>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</si>
  <si>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</si>
  <si>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</si>
  <si>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</si>
  <si>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</si>
  <si>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</si>
  <si>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</si>
  <si>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</si>
  <si>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</si>
  <si>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</si>
  <si>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</si>
  <si>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</si>
  <si>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</si>
  <si>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</si>
  <si>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</si>
  <si>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</si>
  <si>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</si>
  <si>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</si>
  <si>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</si>
  <si>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</si>
  <si>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</si>
  <si>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</si>
  <si>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</si>
  <si>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</si>
  <si>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</si>
  <si>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</si>
  <si>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</si>
  <si>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</si>
  <si>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</si>
  <si>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</si>
  <si>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</si>
  <si>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</si>
  <si>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</si>
  <si>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</si>
  <si>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</si>
  <si>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</si>
  <si>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</si>
  <si>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</si>
  <si>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</si>
  <si>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</si>
  <si>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</si>
  <si>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</si>
  <si>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</si>
  <si>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</si>
  <si>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</si>
  <si>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</si>
  <si>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</si>
  <si>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</si>
  <si>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</si>
  <si>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</si>
  <si>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</si>
  <si>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</si>
  <si>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</si>
  <si>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</si>
  <si>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</si>
  <si>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</si>
  <si>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</si>
  <si>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</si>
  <si>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</si>
  <si>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</si>
  <si>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</si>
  <si>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</si>
  <si>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</si>
  <si>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</si>
  <si>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</si>
  <si>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</si>
  <si>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</si>
  <si>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</si>
  <si>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</si>
  <si>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</si>
  <si>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</si>
  <si>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</si>
  <si>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</si>
  <si>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</si>
  <si>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</si>
  <si>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</si>
  <si>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</si>
  <si>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</si>
  <si>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</si>
  <si>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</si>
  <si>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</si>
  <si>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</si>
  <si>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</si>
  <si>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</si>
  <si>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</si>
  <si>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</si>
  <si>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</si>
  <si>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</si>
  <si>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</si>
  <si>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</si>
  <si>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</si>
  <si>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</si>
  <si>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</si>
  <si>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</si>
  <si>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</si>
  <si>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</si>
  <si>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</si>
  <si>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</si>
  <si>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</si>
  <si>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</si>
  <si>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</si>
  <si>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</si>
  <si>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</si>
  <si>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</si>
  <si>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</si>
  <si>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</si>
  <si>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</si>
  <si>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</si>
  <si>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</si>
  <si>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</si>
  <si>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</si>
  <si>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</si>
  <si>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</si>
  <si>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</si>
  <si>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</si>
  <si>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</si>
  <si>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</si>
  <si>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</si>
  <si>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</si>
  <si>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</si>
  <si>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</si>
  <si>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</si>
  <si>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</si>
  <si>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</si>
  <si>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</si>
  <si>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</si>
  <si>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</si>
  <si>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</si>
  <si>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</si>
  <si>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</si>
  <si>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</si>
  <si>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</si>
  <si>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</si>
  <si>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</si>
  <si>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</si>
  <si>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</si>
  <si>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</si>
  <si>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</si>
  <si>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</si>
  <si>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</si>
  <si>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</si>
  <si>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</si>
  <si>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</si>
  <si>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</si>
  <si>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</si>
  <si>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</si>
  <si>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</si>
  <si>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</si>
  <si>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</si>
  <si>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</si>
  <si>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</si>
  <si>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</si>
  <si>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</si>
  <si>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</si>
  <si>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</si>
  <si>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</si>
  <si>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</si>
  <si>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</si>
  <si>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</si>
  <si>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</si>
  <si>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</si>
  <si>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</si>
  <si>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</si>
  <si>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</si>
  <si>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</si>
  <si>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</si>
  <si>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</si>
  <si>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</si>
  <si>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</si>
  <si>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</si>
  <si>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</si>
  <si>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</si>
  <si>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</si>
  <si>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</si>
  <si>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</si>
  <si>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</si>
  <si>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</si>
  <si>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</si>
  <si>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</si>
  <si>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</si>
  <si>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</si>
  <si>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</si>
  <si>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</si>
  <si>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</si>
  <si>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</si>
  <si>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</si>
  <si>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</si>
  <si>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</si>
  <si>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</si>
  <si>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</si>
  <si>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</si>
  <si>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</si>
  <si>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</si>
  <si>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</si>
  <si>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</si>
  <si>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</si>
  <si>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</si>
  <si>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</si>
  <si>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</si>
  <si>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</si>
  <si>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</si>
  <si>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</si>
  <si>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</si>
  <si>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</si>
  <si>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</si>
  <si>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</si>
  <si>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</si>
  <si>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</si>
  <si>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</si>
  <si>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</si>
  <si>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</si>
  <si>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</si>
  <si>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</si>
  <si>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</si>
  <si>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</si>
  <si>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</si>
  <si>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</si>
  <si>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</si>
  <si>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</si>
  <si>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</si>
  <si>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</si>
  <si>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</si>
  <si>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</si>
  <si>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</si>
  <si>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</si>
  <si>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</si>
  <si>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</si>
  <si>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</si>
  <si>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</si>
  <si>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</si>
  <si>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</si>
  <si>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</si>
  <si>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</si>
  <si>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</si>
  <si>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</si>
  <si>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</si>
  <si>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</si>
  <si>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</si>
  <si>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</si>
  <si>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</si>
  <si>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</si>
  <si>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</si>
  <si>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</si>
  <si>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</si>
  <si>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</si>
  <si>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</si>
  <si>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</si>
  <si>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</si>
  <si>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</si>
  <si>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</si>
  <si>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</si>
  <si>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</si>
  <si>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</si>
  <si>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</si>
  <si>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</si>
  <si>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</si>
  <si>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</si>
  <si>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</si>
  <si>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</si>
  <si>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</si>
  <si>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</si>
  <si>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</si>
  <si>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</si>
  <si>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отчет на 01.07.2023 год.</t>
  </si>
  <si>
    <t>ДНД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</si>
</sst>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7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19" fillId="0" borderId="10" xfId="0" applyFont="1" applyBorder="1"/>
    <xf numFmtId="0" fontId="32" fillId="22" borderId="10" xfId="0" applyFont="1" applyFill="1" applyBorder="1" applyAlignment="1" applyProtection="1">
      <alignment wrapText="1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83" t="s">
        <v>7</v>
      </c>
      <c r="G1" s="283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84" t="s">
        <v>71</v>
      </c>
      <c r="F3" s="284"/>
      <c r="G3" s="284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84" t="s">
        <v>288</v>
      </c>
      <c r="F5" s="284"/>
      <c r="G5" s="284"/>
    </row>
    <row r="6" spans="1:7" s="10" customFormat="1" ht="15" customHeight="1" x14ac:dyDescent="0.2">
      <c r="B6" s="187"/>
      <c r="C6" s="187"/>
      <c r="D6" s="187"/>
      <c r="E6" s="283" t="s">
        <v>289</v>
      </c>
      <c r="F6" s="283"/>
      <c r="G6" s="283"/>
    </row>
    <row r="7" spans="1:7" s="10" customFormat="1" ht="12.75" x14ac:dyDescent="0.2">
      <c r="A7" s="283"/>
      <c r="B7" s="283"/>
      <c r="C7" s="283"/>
      <c r="D7" s="283"/>
      <c r="E7" s="283"/>
      <c r="F7" s="283"/>
      <c r="G7" s="283"/>
    </row>
    <row r="8" spans="1:7" s="10" customFormat="1" ht="12.75" x14ac:dyDescent="0.2">
      <c r="A8" s="283" t="s">
        <v>92</v>
      </c>
      <c r="B8" s="283"/>
      <c r="C8" s="283"/>
      <c r="D8" s="283"/>
      <c r="E8" s="283"/>
      <c r="F8" s="283"/>
      <c r="G8" s="283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6"/>
      <c r="B11" s="273" t="s">
        <v>82</v>
      </c>
      <c r="C11" s="274"/>
      <c r="D11" s="274"/>
      <c r="E11" s="274"/>
      <c r="F11" s="275"/>
      <c r="G11" s="278" t="s">
        <v>74</v>
      </c>
    </row>
    <row r="12" spans="1:7" s="6" customFormat="1" ht="22.5" x14ac:dyDescent="0.15">
      <c r="A12" s="277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79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0" t="s">
        <v>70</v>
      </c>
      <c r="B140" s="281"/>
      <c r="C140" s="281"/>
      <c r="D140" s="281"/>
      <c r="E140" s="281"/>
      <c r="F140" s="282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2" t="s">
        <v>178</v>
      </c>
      <c r="B142" s="272"/>
      <c r="C142" s="272"/>
      <c r="D142" s="272"/>
      <c r="E142" s="272"/>
      <c r="F142" s="272"/>
      <c r="G142" s="272"/>
    </row>
    <row r="143" spans="1:7" ht="12.75" x14ac:dyDescent="0.2">
      <c r="A143" s="271" t="s">
        <v>126</v>
      </c>
      <c r="B143" s="271"/>
      <c r="C143" s="271"/>
      <c r="D143" s="271"/>
      <c r="E143" s="271"/>
      <c r="F143" s="271"/>
      <c r="G143" s="271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98" zoomScaleNormal="130" zoomScaleSheetLayoutView="100" workbookViewId="0">
      <selection activeCell="H105" sqref="H10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7.28515625" customWidth="1"/>
  </cols>
  <sheetData>
    <row r="2" spans="1:9" ht="12.75" x14ac:dyDescent="0.2">
      <c r="A2" s="312" t="s">
        <v>311</v>
      </c>
      <c r="B2" s="313"/>
      <c r="C2" s="313"/>
      <c r="D2" s="313"/>
      <c r="E2" s="313"/>
      <c r="F2" s="313"/>
      <c r="G2" s="313"/>
      <c r="H2" s="313"/>
      <c r="I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77000</v>
      </c>
      <c r="H104" s="9">
        <f>SUM(H105)</f>
        <v>64976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77000</v>
      </c>
      <c r="H105" s="202">
        <v>64976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77000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96" zoomScaleNormal="130" zoomScaleSheetLayoutView="100" workbookViewId="0">
      <selection activeCell="H101" sqref="H10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780000</v>
      </c>
      <c r="H55" s="8">
        <f>SUM(H56,H58,H65,H68,H74,H86,H93)</f>
        <v>342108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645000</v>
      </c>
      <c r="H74" s="65">
        <f>SUM(H75:H85)</f>
        <v>325623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645000</v>
      </c>
      <c r="H75" s="199">
        <v>325623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135000</v>
      </c>
      <c r="H93" s="9">
        <f>SUM(H94:H101)</f>
        <v>16485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10000</v>
      </c>
      <c r="H96" s="202">
        <v>4605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56000</v>
      </c>
      <c r="H99" s="202">
        <v>6000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69000</v>
      </c>
      <c r="H101" s="202">
        <v>5880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780000</v>
      </c>
      <c r="H134" s="9">
        <f>SUM(H132,H131,H125,H123,H121,H118,H116,H113,H108,H106,H104,H102,H55,H50,H34,H32,H30,H22,H20,H18,H10,H7)</f>
        <v>342108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2" zoomScaleNormal="130" zoomScaleSheetLayoutView="100" workbookViewId="0">
      <selection activeCell="H12" sqref="H1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2" t="s">
        <v>313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310000</v>
      </c>
      <c r="H10" s="30">
        <f>SUM(H11,H14,H16)</f>
        <v>270910.65999999997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310000</v>
      </c>
      <c r="H11" s="9">
        <f>SUM(H12:H13)</f>
        <v>270910.65999999997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310000</v>
      </c>
      <c r="H12" s="202">
        <v>270910.65999999997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310000</v>
      </c>
      <c r="H134" s="9">
        <f>SUM(H132,H131,H125,H123,H121,H118,H116,H113,H108,H106,H104,H102,H55,H50,H34,H32,H30,H22,H20,H18,H10,H7)</f>
        <v>270910.65999999997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13" zoomScaleNormal="130" zoomScaleSheetLayoutView="100" workbookViewId="0">
      <selection activeCell="H19" sqref="H1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8.7109375" customWidth="1"/>
  </cols>
  <sheetData>
    <row r="2" spans="1:9" ht="12.75" x14ac:dyDescent="0.2">
      <c r="A2" s="312" t="s">
        <v>315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690000</v>
      </c>
      <c r="H7" s="53">
        <f>SUM(H8:H9)</f>
        <v>357575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690000</v>
      </c>
      <c r="H8" s="262">
        <v>357575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204000</v>
      </c>
      <c r="H18" s="8">
        <f>SUM(H19)</f>
        <v>97565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204000</v>
      </c>
      <c r="H19" s="263">
        <v>97565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894000</v>
      </c>
      <c r="H134" s="9">
        <f>SUM(H132,H131,H125,H123,H121,H118,H116,H113,H108,H106,H104,H102,H55,H50,H34,H32,H30,H22,H20,H18,H10,H7)</f>
        <v>455140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74" sqref="H7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9" customWidth="1"/>
  </cols>
  <sheetData>
    <row r="2" spans="1:9" ht="12.75" x14ac:dyDescent="0.2">
      <c r="A2" s="312" t="s">
        <v>316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48000</v>
      </c>
      <c r="H10" s="30">
        <f>SUM(H11,H14,H16)</f>
        <v>17590.490000000002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48000</v>
      </c>
      <c r="H11" s="9">
        <f>SUM(H12:H13)</f>
        <v>17590.490000000002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48000</v>
      </c>
      <c r="H12" s="269">
        <v>17590.490000000002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1127000</v>
      </c>
      <c r="H55" s="8">
        <f>SUM(H56,H58,H65,H68,H74,H86,H93)</f>
        <v>191999.45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68000</v>
      </c>
      <c r="H58" s="65">
        <f>SUM(H59:H64)</f>
        <v>5560.45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30000</v>
      </c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38000</v>
      </c>
      <c r="H64" s="202">
        <v>5560.45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681000</v>
      </c>
      <c r="H74" s="65">
        <f>SUM(H75:H85)</f>
        <v>146049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658000</v>
      </c>
      <c r="H75" s="199">
        <v>143149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16000</v>
      </c>
      <c r="H79" s="202">
        <v>2900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7000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312000</v>
      </c>
      <c r="H86" s="65">
        <f>SUM(H87:H92)</f>
        <v>24000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62000</v>
      </c>
      <c r="H87" s="202">
        <v>24000</v>
      </c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250000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66000</v>
      </c>
      <c r="H93" s="9">
        <f>SUM(H94:H101)</f>
        <v>16390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38000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28000</v>
      </c>
      <c r="H101" s="202">
        <v>16390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10000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10000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1252000</v>
      </c>
      <c r="H134" s="9">
        <f>SUM(H132,H131,H125,H123,H121,H118,H116,H113,H108,H106,H104,H102,H55,H50,H34,H32,H30,H22,H20,H18,H10,H7)</f>
        <v>209589.94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3" sqref="H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2" t="s">
        <v>317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15000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15000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15000</v>
      </c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v>15000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G108" sqref="G10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G132+G131+G125+G123+G121+G118+G116+G113+G108+G106+G104+G102+G55+G50+G34+G32+G30+G22+G20+G18+G10+G7</f>
        <v>0</v>
      </c>
      <c r="H134" s="9">
        <f>H132+H131+H125+H123+H121+H118+H116+H113+H108+H106+H104+H102+H55+H50+H34+H32+H30+H22+H20+H18+H10+H7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40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view="pageBreakPreview" topLeftCell="A31" zoomScaleSheetLayoutView="100" workbookViewId="0">
      <selection activeCell="D38" sqref="D38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86" t="s">
        <v>235</v>
      </c>
      <c r="B1" s="286"/>
      <c r="C1" s="286"/>
      <c r="D1" s="286"/>
    </row>
    <row r="2" spans="1:4" x14ac:dyDescent="0.2">
      <c r="A2" s="287" t="s">
        <v>236</v>
      </c>
      <c r="B2" s="287"/>
      <c r="C2" s="287"/>
      <c r="D2" s="287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5"/>
      <c r="C4" s="285"/>
      <c r="D4" s="285"/>
    </row>
    <row r="5" spans="1:4" ht="14.25" customHeight="1" x14ac:dyDescent="0.25">
      <c r="A5" s="155" t="s">
        <v>287</v>
      </c>
      <c r="B5" s="289" t="s">
        <v>320</v>
      </c>
      <c r="C5" s="290"/>
      <c r="D5" s="290"/>
    </row>
    <row r="6" spans="1:4" x14ac:dyDescent="0.2">
      <c r="A6" s="156" t="s">
        <v>299</v>
      </c>
      <c r="B6" s="287"/>
      <c r="C6" s="287"/>
      <c r="D6" s="287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8" t="s">
        <v>238</v>
      </c>
      <c r="B8" s="288"/>
      <c r="C8" s="288"/>
      <c r="D8" s="288"/>
    </row>
    <row r="9" spans="1:4" x14ac:dyDescent="0.2">
      <c r="A9" s="287"/>
      <c r="B9" s="287"/>
      <c r="C9" s="287"/>
      <c r="D9" s="287"/>
    </row>
    <row r="10" spans="1:4" ht="18" customHeight="1" x14ac:dyDescent="0.25">
      <c r="A10" s="285" t="s">
        <v>239</v>
      </c>
      <c r="B10" s="285"/>
      <c r="C10" s="285"/>
      <c r="D10" s="285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397345.22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700000</v>
      </c>
      <c r="D14" s="166">
        <f>IF(SUM(D15:D33)=0,"",SUM(D15:D33))</f>
        <v>123133.43</v>
      </c>
    </row>
    <row r="15" spans="1:4" ht="59.25" customHeight="1" x14ac:dyDescent="0.25">
      <c r="A15" s="167" t="s">
        <v>246</v>
      </c>
      <c r="B15" s="168" t="s">
        <v>247</v>
      </c>
      <c r="C15" s="169">
        <v>180000</v>
      </c>
      <c r="D15" s="170">
        <v>60045.22</v>
      </c>
    </row>
    <row r="16" spans="1:4" ht="30.75" customHeight="1" x14ac:dyDescent="0.25">
      <c r="A16" s="167" t="s">
        <v>248</v>
      </c>
      <c r="B16" s="168" t="s">
        <v>249</v>
      </c>
      <c r="C16" s="169">
        <v>27000</v>
      </c>
      <c r="D16" s="170">
        <v>26.2</v>
      </c>
    </row>
    <row r="17" spans="1:4" ht="30" x14ac:dyDescent="0.25">
      <c r="A17" s="167" t="s">
        <v>250</v>
      </c>
      <c r="B17" s="168" t="s">
        <v>251</v>
      </c>
      <c r="C17" s="169">
        <v>63000</v>
      </c>
      <c r="D17" s="170">
        <v>117012.6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250000</v>
      </c>
      <c r="D19" s="170">
        <v>-20842.330000000002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-40558.26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15000</v>
      </c>
      <c r="D27" s="170">
        <v>7450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5247000</v>
      </c>
      <c r="D34" s="166">
        <f>D35+D40+D41+D43</f>
        <v>1823391</v>
      </c>
    </row>
    <row r="35" spans="1:4" ht="15" x14ac:dyDescent="0.25">
      <c r="A35" s="176" t="s">
        <v>274</v>
      </c>
      <c r="B35" s="177" t="s">
        <v>275</v>
      </c>
      <c r="C35" s="178">
        <f>C36+C37</f>
        <v>4306000</v>
      </c>
      <c r="D35" s="178">
        <f>D36+D37</f>
        <v>1348701</v>
      </c>
    </row>
    <row r="36" spans="1:4" ht="15" x14ac:dyDescent="0.25">
      <c r="A36" s="179" t="s">
        <v>276</v>
      </c>
      <c r="B36" s="173"/>
      <c r="C36" s="169">
        <v>4138200</v>
      </c>
      <c r="D36" s="170">
        <v>1141965</v>
      </c>
    </row>
    <row r="37" spans="1:4" ht="25.5" customHeight="1" x14ac:dyDescent="0.25">
      <c r="A37" s="179" t="s">
        <v>277</v>
      </c>
      <c r="B37" s="173"/>
      <c r="C37" s="169">
        <v>167800</v>
      </c>
      <c r="D37" s="170">
        <v>206736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47000</v>
      </c>
      <c r="D40" s="170">
        <v>19550</v>
      </c>
    </row>
    <row r="41" spans="1:4" ht="15" x14ac:dyDescent="0.25">
      <c r="A41" s="183" t="s">
        <v>282</v>
      </c>
      <c r="B41" s="168" t="s">
        <v>283</v>
      </c>
      <c r="C41" s="169">
        <v>894000</v>
      </c>
      <c r="D41" s="170">
        <v>455140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5947000</v>
      </c>
      <c r="D45" s="166">
        <f>D14+D34</f>
        <v>1946524.43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23" zoomScaleNormal="130" zoomScaleSheetLayoutView="100" workbookViewId="0">
      <selection activeCell="A27" sqref="A2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3" style="32" customWidth="1"/>
    <col min="8" max="9" width="8.5703125" customWidth="1"/>
  </cols>
  <sheetData>
    <row r="3" spans="1:9" ht="12" customHeight="1" x14ac:dyDescent="0.2">
      <c r="A3" s="2" t="s">
        <v>321</v>
      </c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110000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110000</v>
      </c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zoomScaleSheetLayoutView="100" workbookViewId="0">
      <selection activeCell="E15" sqref="E15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3" t="s">
        <v>196</v>
      </c>
      <c r="B2" s="293"/>
      <c r="C2" s="293"/>
      <c r="D2" s="293"/>
      <c r="E2" s="293"/>
      <c r="F2" s="293"/>
      <c r="G2" s="293"/>
    </row>
    <row r="3" spans="1:7" s="130" customFormat="1" ht="42" customHeight="1" x14ac:dyDescent="0.2">
      <c r="A3" s="298" t="s">
        <v>197</v>
      </c>
      <c r="B3" s="296" t="s">
        <v>198</v>
      </c>
      <c r="C3" s="294" t="s">
        <v>199</v>
      </c>
      <c r="D3" s="294" t="s">
        <v>200</v>
      </c>
      <c r="E3" s="127"/>
      <c r="F3" s="128"/>
      <c r="G3" s="129"/>
    </row>
    <row r="4" spans="1:7" s="130" customFormat="1" ht="42" customHeight="1" x14ac:dyDescent="0.2">
      <c r="A4" s="299"/>
      <c r="B4" s="297"/>
      <c r="C4" s="295"/>
      <c r="D4" s="295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110000</v>
      </c>
      <c r="E6" s="138">
        <f>E8+E11</f>
        <v>359964.81000000029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110000</v>
      </c>
      <c r="E8" s="138">
        <f>E9+E10</f>
        <v>359964.81000000029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-5947000</v>
      </c>
      <c r="E9" s="268">
        <v>-1946524.43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6057000</v>
      </c>
      <c r="E10" s="268">
        <v>2306489.2400000002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-110000</v>
      </c>
      <c r="E18" s="141">
        <f>Доходы!D13-'000'!E8</f>
        <v>37380.409999999683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1" t="s">
        <v>301</v>
      </c>
      <c r="C21" s="291"/>
    </row>
    <row r="22" spans="1:17" x14ac:dyDescent="0.2">
      <c r="A22" s="153" t="s">
        <v>228</v>
      </c>
      <c r="B22" s="292" t="s">
        <v>229</v>
      </c>
      <c r="C22" s="292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1" t="s">
        <v>302</v>
      </c>
      <c r="C24" s="291"/>
    </row>
    <row r="25" spans="1:17" x14ac:dyDescent="0.2">
      <c r="A25" s="153" t="s">
        <v>231</v>
      </c>
      <c r="B25" s="292" t="s">
        <v>229</v>
      </c>
      <c r="C25" s="292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" zoomScaleNormal="130" zoomScaleSheetLayoutView="100" workbookViewId="0">
      <selection activeCell="H33" sqref="H33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690000</v>
      </c>
      <c r="H7" s="212">
        <f>SUM(H8:H9)</f>
        <v>357575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690000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357575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358000</v>
      </c>
      <c r="H10" s="217">
        <f>SUM(H11,H14,H16)</f>
        <v>288501.14999999997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358000</v>
      </c>
      <c r="H11" s="223">
        <f>SUM(H12:H13)</f>
        <v>288501.14999999997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358000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288501.14999999997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204000</v>
      </c>
      <c r="H18" s="228">
        <f>SUM(H19)</f>
        <v>97565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204000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97565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1396000</v>
      </c>
      <c r="H20" s="228">
        <f>SUM(H21)</f>
        <v>560277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1396000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560277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110000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110000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422000</v>
      </c>
      <c r="H32" s="228">
        <f>SUM(H33)</f>
        <v>167737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422000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167737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62000</v>
      </c>
      <c r="H34" s="240">
        <f>SUM(H35,H38,H40,H43,H46,H48)</f>
        <v>14957.64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62000</v>
      </c>
      <c r="H35" s="243">
        <f>SUM(H36:H37)</f>
        <v>14957.64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16000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7575.1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46000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7382.54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0</v>
      </c>
      <c r="H40" s="243">
        <f>SUM(H41:H42)</f>
        <v>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0</v>
      </c>
      <c r="H43" s="243">
        <f>SUM(H44:H45)</f>
        <v>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2600000</v>
      </c>
      <c r="H55" s="228">
        <f>SUM(H56,H58,H65,H68,H74,H86,H93)</f>
        <v>754900.45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88000</v>
      </c>
      <c r="H58" s="251">
        <f>SUM(H59:H64)</f>
        <v>5560.45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50000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38000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5560.45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15000</v>
      </c>
      <c r="H68" s="251">
        <f>SUM(H69:H73)</f>
        <v>3000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15000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3000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1714000</v>
      </c>
      <c r="H74" s="251">
        <f>SUM(H75:H85)</f>
        <v>610957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1634000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595657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15000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41000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5800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24000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9500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382000</v>
      </c>
      <c r="H86" s="251">
        <f>SUM(H87:H92)</f>
        <v>24000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112000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24000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20000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250000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401000</v>
      </c>
      <c r="H93" s="223">
        <f>SUM(H94:H101)</f>
        <v>111383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113000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39423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140000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46690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148000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25270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77000</v>
      </c>
      <c r="H104" s="223">
        <f>SUM(H105)</f>
        <v>64976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77000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64976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67000</v>
      </c>
      <c r="H121" s="223">
        <f>SUM(H122)</f>
        <v>0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67000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0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17000</v>
      </c>
      <c r="H123" s="235">
        <f>SUM(H124)</f>
        <v>0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17000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14000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14000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50000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7" customFormat="1" ht="15.75" x14ac:dyDescent="0.25">
      <c r="A134" s="309" t="s">
        <v>70</v>
      </c>
      <c r="B134" s="310"/>
      <c r="C134" s="310"/>
      <c r="D134" s="310"/>
      <c r="E134" s="310"/>
      <c r="F134" s="311"/>
      <c r="G134" s="266">
        <f>аппарат!G134+глава!G134+рез.фонд!G134+вус!G134+ФЗм!G134+благоустр!G134+освещ!G134+культ.суб!G134+культ.дот!G134+молодежь!G134</f>
        <v>5947000</v>
      </c>
      <c r="H134" s="266">
        <f>SUM(H132,H131,H125,H123,H121,H118,H116,H113,H108,H106,H104,H102,H55,H50,H34,H32,H30,H22,H20,H18,H10,H7)</f>
        <v>2306489.2399999998</v>
      </c>
      <c r="I134" s="266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95" zoomScaleNormal="130" zoomScaleSheetLayoutView="100" workbookViewId="0">
      <selection activeCell="H101" sqref="H10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6.28515625" customWidth="1"/>
    <col min="9" max="9" width="11.7109375" customWidth="1"/>
  </cols>
  <sheetData>
    <row r="2" spans="1:9" ht="12.75" x14ac:dyDescent="0.2">
      <c r="A2" s="312" t="s">
        <v>303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913000</v>
      </c>
      <c r="H20" s="8">
        <f>SUM(H21)</f>
        <v>341675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913000</v>
      </c>
      <c r="H21" s="202">
        <v>341675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276000</v>
      </c>
      <c r="H32" s="8">
        <f>SUM(H33)</f>
        <v>102088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276000</v>
      </c>
      <c r="H33" s="202">
        <v>102088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62000</v>
      </c>
      <c r="H34" s="264">
        <f>H35+H40+H43</f>
        <v>14957.64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62000</v>
      </c>
      <c r="H35" s="72">
        <f>SUM(H36:H37)</f>
        <v>14957.64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16000</v>
      </c>
      <c r="H36" s="204">
        <v>7575.1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46000</v>
      </c>
      <c r="H37" s="204">
        <v>7382.54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/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70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668000</v>
      </c>
      <c r="H55" s="8">
        <f>SUM(H56,H58,H65,H68,H74,H86,H93)</f>
        <v>220793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20000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20000</v>
      </c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15000</v>
      </c>
      <c r="H68" s="65">
        <f>SUM(H69:H73)</f>
        <v>3000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15000</v>
      </c>
      <c r="H72" s="202">
        <v>3000</v>
      </c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373000</v>
      </c>
      <c r="H74" s="65">
        <f>SUM(H75:H85)</f>
        <v>139285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316000</v>
      </c>
      <c r="H75" s="199">
        <v>126885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15000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25000</v>
      </c>
      <c r="H79" s="202">
        <v>2900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17000</v>
      </c>
      <c r="H80" s="202">
        <v>9500</v>
      </c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70000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50000</v>
      </c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20000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190000</v>
      </c>
      <c r="H93" s="9">
        <f>SUM(H94:H101)</f>
        <v>78508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103000</v>
      </c>
      <c r="H96" s="202">
        <v>34818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46000</v>
      </c>
      <c r="H99" s="202">
        <v>40690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41000</v>
      </c>
      <c r="H101" s="202">
        <v>3000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7000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7000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7000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7000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1940000</v>
      </c>
      <c r="H134" s="9">
        <f>SUM(H132,H131,H125,H123,H121,H118,H116,H113,H108,H106,H104,H102,H55,H50,H34,H32,H30,H22,H20,H18,H10,H7)</f>
        <v>679513.64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5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4" zoomScaleNormal="130" zoomScaleSheetLayoutView="100" workbookViewId="0">
      <selection activeCell="H21" sqref="H2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2" t="s">
        <v>304</v>
      </c>
      <c r="B2" s="313"/>
      <c r="C2" s="313"/>
      <c r="D2" s="313"/>
      <c r="E2" s="313"/>
      <c r="F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447000</v>
      </c>
      <c r="H20" s="8">
        <f>SUM(H21)</f>
        <v>203602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447000</v>
      </c>
      <c r="H21" s="202">
        <v>203602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135000</v>
      </c>
      <c r="H32" s="8">
        <f>SUM(H33)</f>
        <v>61099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135000</v>
      </c>
      <c r="H33" s="202">
        <v>61099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582000</v>
      </c>
      <c r="H134" s="9">
        <f>SUM(H132,H131,H125,H123,H121,H118,H116,H113,H108,H106,H104,H102,H55,H50,H34,H32,H30,H22,H20,H18,H10,H7)</f>
        <v>264701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G130" sqref="G13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2" t="s">
        <v>305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50000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50000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8" zoomScaleNormal="130" zoomScaleSheetLayoutView="100" workbookViewId="0">
      <selection activeCell="H33" sqref="H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2" t="s">
        <v>312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36000</v>
      </c>
      <c r="H20" s="8">
        <f>SUM(H21)</f>
        <v>15000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36000</v>
      </c>
      <c r="H21" s="202">
        <v>15000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11000</v>
      </c>
      <c r="H32" s="8">
        <f>SUM(H33)</f>
        <v>4550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11000</v>
      </c>
      <c r="H33" s="202">
        <v>4550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47000</v>
      </c>
      <c r="H134" s="9">
        <f>SUM(H132,H131,H125,H123,H121,H118,H116,H113,H108,H106,H104,H102,H55,H50,H34,H32,H30,H22,H20,H18,H10,H7)</f>
        <v>19550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2021-05-11T10:02:27Z</cp:lastPrinted>
  <dcterms:created xsi:type="dcterms:W3CDTF">2012-01-22T06:17:30Z</dcterms:created>
  <dcterms:modified xsi:type="dcterms:W3CDTF">2023-07-05T11:29:05Z</dcterms:modified>
</cp:coreProperties>
</file>