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2год\"/>
    </mc:Choice>
  </mc:AlternateContent>
  <bookViews>
    <workbookView xWindow="480" yWindow="30" windowWidth="15195" windowHeight="11640" tabRatio="815" firstSheet="1" activeTab="3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5" i="4" l="1"/>
  <c r="D34" i="4" s="1"/>
  <c r="C34" i="4" l="1"/>
  <c r="C35" i="4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<sst xmlns="http://schemas.openxmlformats.org/spreadsheetml/2006/main" count="7973" uniqueCount="321">
  <si>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</si>
  <si>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</si>
  <si>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</si>
  <si>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</si>
  <si>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</si>
  <si>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</si>
  <si>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</si>
  <si>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</si>
  <si>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</si>
  <si>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</si>
  <si>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</si>
  <si>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</si>
  <si>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</si>
  <si>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</si>
  <si>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</si>
  <si>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</si>
  <si>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</si>
  <si>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</si>
  <si>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</si>
  <si>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</si>
  <si>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</si>
  <si>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</si>
  <si>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</si>
  <si>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</si>
  <si>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</si>
  <si>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</si>
  <si>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</si>
  <si>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</si>
  <si>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</si>
  <si>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</si>
  <si>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</si>
  <si>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</si>
  <si>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</si>
  <si>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</si>
  <si>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</si>
  <si>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</si>
  <si>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</si>
  <si>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</si>
  <si>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</si>
  <si>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</si>
  <si>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</si>
  <si>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</si>
  <si>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</si>
  <si>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</si>
  <si>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</si>
  <si>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</si>
  <si>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</si>
  <si>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</si>
  <si>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</si>
  <si>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</si>
  <si>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</si>
  <si>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</si>
  <si>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</si>
  <si>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</si>
  <si>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</si>
  <si>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</si>
  <si>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</si>
  <si>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</si>
  <si>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</si>
  <si>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</si>
  <si>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</si>
  <si>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</si>
  <si>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</si>
  <si>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</si>
  <si>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</si>
  <si>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</si>
  <si>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</si>
  <si>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</si>
  <si>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</si>
  <si>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</si>
  <si>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</si>
  <si>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</si>
  <si>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</si>
  <si>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</si>
  <si>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</si>
  <si>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</si>
  <si>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</si>
  <si>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</si>
  <si>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</si>
  <si>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</si>
  <si>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</si>
  <si>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</si>
  <si>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</si>
  <si>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</si>
  <si>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</si>
  <si>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</si>
  <si>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</si>
  <si>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</si>
  <si>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</si>
  <si>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</si>
  <si>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</si>
  <si>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</si>
  <si>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</si>
  <si>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</si>
  <si>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</si>
  <si>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</si>
  <si>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</si>
  <si>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</si>
  <si>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</si>
  <si>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</si>
  <si>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</si>
  <si>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</si>
  <si>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</si>
  <si>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</si>
  <si>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</si>
  <si>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</si>
  <si>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</si>
  <si>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</si>
  <si>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</si>
  <si>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</si>
  <si>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</si>
  <si>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</si>
  <si>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</si>
  <si>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</si>
  <si>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</si>
  <si>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</si>
  <si>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</si>
  <si>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</si>
  <si>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</si>
  <si>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</si>
  <si>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</si>
  <si>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</si>
  <si>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</si>
  <si>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</si>
  <si>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</si>
  <si>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</si>
  <si>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</si>
  <si>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</si>
  <si>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</si>
  <si>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</si>
  <si>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</si>
  <si>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</si>
  <si>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</si>
  <si>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</si>
  <si>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</si>
  <si>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</si>
  <si>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</si>
  <si>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</si>
  <si>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</si>
  <si>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</si>
  <si>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</si>
  <si>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</si>
  <si>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</si>
  <si>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</si>
  <si>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</si>
  <si>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</si>
  <si>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</si>
  <si>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</si>
  <si>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</si>
  <si>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</si>
  <si>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</si>
  <si>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</si>
  <si>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</si>
  <si>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</si>
  <si>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</si>
  <si>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</si>
  <si>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</si>
  <si>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</si>
  <si>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</si>
  <si>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</si>
  <si>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</si>
  <si>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</si>
  <si>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</si>
  <si>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</si>
  <si>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</si>
  <si>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</si>
  <si>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</si>
  <si>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</si>
  <si>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</si>
  <si>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</si>
  <si>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</si>
  <si>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</si>
  <si>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</si>
  <si>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</si>
  <si>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</si>
  <si>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</si>
  <si>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</si>
  <si>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</si>
  <si>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</si>
  <si>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</si>
  <si>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</si>
  <si>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</si>
  <si>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</si>
  <si>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</si>
  <si>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</si>
  <si>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</si>
  <si>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</si>
  <si>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</si>
  <si>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</si>
  <si>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</si>
  <si>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</si>
  <si>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</si>
  <si>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</si>
  <si>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</si>
  <si>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</si>
  <si>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</si>
  <si>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</si>
  <si>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</si>
  <si>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</si>
  <si>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</si>
  <si>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</si>
  <si>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</si>
  <si>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</si>
  <si>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</si>
  <si>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</si>
  <si>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</si>
  <si>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</si>
  <si>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</si>
  <si>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</si>
  <si>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</si>
  <si>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</si>
  <si>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</si>
  <si>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</si>
  <si>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</si>
  <si>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</si>
  <si>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</si>
  <si>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</si>
  <si>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</si>
  <si>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</si>
  <si>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</si>
  <si>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</si>
  <si>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</si>
  <si>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</si>
  <si>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</si>
  <si>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</si>
  <si>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</si>
  <si>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</si>
  <si>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</si>
  <si>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</si>
  <si>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</si>
  <si>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</si>
  <si>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</si>
  <si>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</si>
  <si>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</si>
  <si>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</si>
  <si>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</si>
  <si>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</si>
  <si>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</si>
  <si>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</si>
  <si>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</si>
  <si>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</si>
  <si>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</si>
  <si>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</si>
  <si>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</si>
  <si>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</si>
  <si>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</si>
  <si>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</si>
  <si>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</si>
  <si>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</si>
  <si>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</si>
  <si>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</si>
  <si>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</si>
  <si>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</si>
  <si>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</si>
  <si>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</si>
  <si>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</si>
  <si>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</si>
  <si>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</si>
  <si>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</si>
  <si>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</si>
  <si>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</si>
  <si>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</si>
  <si>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</si>
  <si>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</si>
  <si>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</si>
  <si>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</si>
  <si>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</si>
  <si>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</si>
  <si>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</si>
  <si>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</si>
  <si>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</si>
  <si>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</si>
  <si>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</si>
  <si>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</si>
  <si>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</si>
  <si>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</si>
  <si>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</si>
  <si>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</si>
  <si>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</si>
  <si>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</si>
  <si>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</si>
  <si>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</si>
  <si>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</si>
  <si>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</si>
  <si>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</si>
  <si>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</si>
  <si>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</si>
  <si>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</si>
  <si>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</si>
  <si>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</si>
  <si>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</si>
  <si>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</si>
  <si>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</si>
  <si>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</si>
  <si>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</si>
  <si>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</si>
  <si>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</si>
  <si>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</si>
  <si>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</si>
  <si>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</si>
  <si>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</si>
  <si>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</si>
  <si>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</si>
  <si>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</si>
  <si>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</si>
  <si>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</si>
  <si>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</si>
  <si>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</si>
  <si>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</si>
  <si>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</si>
  <si>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</si>
  <si>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</si>
  <si>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</si>
  <si>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</si>
  <si>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</si>
  <si>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</si>
  <si>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</si>
  <si>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</si>
  <si>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</si>
  <si>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</si>
  <si>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01.09.2022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</si>
</sst>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01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55573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>
        <v>55573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301993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283451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>
        <v>283451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18542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4544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9248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>
        <v>4750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301993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4" sqref="H1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110686.32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110686.32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110686.32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80238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80238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80238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190924.32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7" sqref="H1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85546875" style="32" customWidth="1"/>
    <col min="8" max="8" width="12.7109375" customWidth="1"/>
    <col min="9" max="9" width="1.14062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621000</v>
      </c>
      <c r="H7" s="53">
        <f>SUM(H8:H9)</f>
        <v>486275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621000</v>
      </c>
      <c r="H8" s="262">
        <v>486275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189000</v>
      </c>
      <c r="H18" s="8">
        <f>SUM(H19)</f>
        <v>146851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189000</v>
      </c>
      <c r="H19" s="263">
        <v>146851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633126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63" sqref="H6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22415.119999999999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22415.119999999999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63">
        <v>22415.119999999999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181463.66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8152.66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>
        <v>8152.66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162311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162311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11000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>
        <v>1000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10000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39512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39512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6000</v>
      </c>
      <c r="H125" s="15">
        <f>SUM(H126:H130)</f>
        <v>1656.39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6000</v>
      </c>
      <c r="H126" s="202">
        <v>1656.39</v>
      </c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245047.16999999998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01" sqref="H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3000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3000</v>
      </c>
      <c r="H74" s="65">
        <v>3000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</v>
      </c>
      <c r="H75" s="204">
        <v>3000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7000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7000</v>
      </c>
      <c r="H101" s="203">
        <v>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10000</v>
      </c>
      <c r="H134" s="9">
        <f>SUM(H132,H131,H125,H123,H121,H118,H116,H113,H108,H106,H104,H102,H55,H50,H34,H32,H30,H22,H20,H18,H10,H7)</f>
        <v>3000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03" sqref="H10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10000</v>
      </c>
      <c r="H104" s="9">
        <f>SUM(H105)</f>
        <v>10000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10000</v>
      </c>
      <c r="H105" s="202">
        <v>10000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10000</v>
      </c>
      <c r="H134" s="9">
        <f>H132+H131+H125+H123+H121+H118+H116+H113+H108+H106+H104+H102+H55+H50+H34+H32+H30+H22+H20+H18+H10+H7</f>
        <v>10000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4" zoomScaleSheetLayoutView="100" workbookViewId="0">
      <selection activeCell="D42" sqref="D42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320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251153.67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85073.06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>
        <v>66828.600000000006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72789.67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17512.34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8950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3951500</v>
      </c>
      <c r="D34" s="166">
        <f>D35+D40+D41+D43</f>
        <v>2357517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1701941</v>
      </c>
    </row>
    <row r="36" spans="1:4" ht="15" x14ac:dyDescent="0.25">
      <c r="A36" s="179" t="s">
        <v>276</v>
      </c>
      <c r="B36" s="173"/>
      <c r="C36" s="169">
        <v>2959700</v>
      </c>
      <c r="D36" s="170">
        <v>1605941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96000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37500</v>
      </c>
      <c r="D40" s="170">
        <v>22450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633126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4591500</v>
      </c>
      <c r="D45" s="166">
        <f>D14+D34</f>
        <v>2608670.67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-158742.12000000011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-158742.12000000011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-4591500</v>
      </c>
      <c r="E9" s="269">
        <v>-2608670.67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4591500</v>
      </c>
      <c r="E10" s="269">
        <v>2449928.5499999998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380000.14000000013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tabSelected="1" view="pageBreakPreview" topLeftCell="A125" zoomScaleNormal="130" zoomScaleSheetLayoutView="100" workbookViewId="0">
      <selection activeCell="I132" sqref="I132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621000</v>
      </c>
      <c r="H7" s="212">
        <f>SUM(H8:H9)</f>
        <v>486275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621000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486275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133101.44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133101.44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133101.44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189000</v>
      </c>
      <c r="H18" s="228">
        <f>SUM(H19)</f>
        <v>146851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189000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146851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1222000</v>
      </c>
      <c r="H20" s="228">
        <f>SUM(H21)</f>
        <v>659644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659644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370500</v>
      </c>
      <c r="H32" s="228">
        <f>SUM(H33)</f>
        <v>196931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370500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196931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89000</v>
      </c>
      <c r="H34" s="240">
        <f>SUM(H35,H38,H40,H43,H46,H48)</f>
        <v>22561.09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12161.09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6061.09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6100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3800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3800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6600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6600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1710000</v>
      </c>
      <c r="H55" s="228">
        <f>SUM(H56,H58,H65,H68,H74,H86,H93)</f>
        <v>687806.66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8152.66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8152.66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961000</v>
      </c>
      <c r="H74" s="251">
        <f>SUM(H75:H85)</f>
        <v>583842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932000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580842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3000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340000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371000</v>
      </c>
      <c r="H93" s="223">
        <f>SUM(H94:H101)</f>
        <v>95812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56828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106000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21004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172000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17980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74000</v>
      </c>
      <c r="H104" s="223">
        <f>SUM(H105)</f>
        <v>65573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74000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65573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58000</v>
      </c>
      <c r="H121" s="223">
        <f>SUM(H122)</f>
        <v>39512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58000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39512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6000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6000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12000</v>
      </c>
      <c r="H125" s="235">
        <f>SUM(H126:H130)</f>
        <v>7248.3600000000006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12000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7248.3600000000006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40000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4601500</v>
      </c>
      <c r="H134" s="267">
        <f>SUM(H132,H131,H125,H123,H121,H118,H116,H113,H108,H106,H104,H102,H55,H50,H34,H32,H30,H22,H20,H18,H10,H7)</f>
        <v>2449928.5499999998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97" sqref="H9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401833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401833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119553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119553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89000</v>
      </c>
      <c r="H34" s="264">
        <f>H35+H40+H43</f>
        <v>22561.09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12161.09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6061.09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6100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3800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>
        <v>3800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6600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6600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296000</v>
      </c>
      <c r="H55" s="8">
        <f>SUM(H56,H58,H65,H68,H74,H86,H93)</f>
        <v>121112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108000</v>
      </c>
      <c r="H74" s="65">
        <f>SUM(H75:H85)</f>
        <v>54842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85000</v>
      </c>
      <c r="H75" s="204">
        <v>51842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>
        <v>3000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185000</v>
      </c>
      <c r="H93" s="9">
        <f>SUM(H94:H101)</f>
        <v>66270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52284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10756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60000</v>
      </c>
      <c r="H101" s="202">
        <v>3230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6000</v>
      </c>
      <c r="H125" s="15">
        <f>SUM(H126:H130)</f>
        <v>5591.97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6000</v>
      </c>
      <c r="H126" s="202">
        <v>5591.97</v>
      </c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1432000</v>
      </c>
      <c r="H134" s="9">
        <f>SUM(H132,H131,H125,H123,H121,H118,H116,H113,H108,H106,H104,H102,H55,H50,H34,H32,H30,H22,H20,H18,H10,H7)</f>
        <v>675076.06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22" sqref="H2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240661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240661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72078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72078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312739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4" sqref="G1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40000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8" sqref="H3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28000</v>
      </c>
      <c r="H20" s="8">
        <f>SUM(H21)</f>
        <v>17150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28000</v>
      </c>
      <c r="H21" s="202">
        <v>17150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9500</v>
      </c>
      <c r="H32" s="8">
        <f>SUM(H33)</f>
        <v>5300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9500</v>
      </c>
      <c r="H33" s="202">
        <v>5300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37500</v>
      </c>
      <c r="H134" s="9">
        <f>SUM(H132,H131,H125,H123,H121,H118,H116,H113,H108,H106,H104,H102,H55,H50,H34,H32,H30,H22,H20,H18,H10,H7)</f>
        <v>22450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2022-09-01T12:39:28Z</dcterms:modified>
</cp:coreProperties>
</file>