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34" i="5" l="1"/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H134" i="5" s="1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<sst xmlns="http://schemas.openxmlformats.org/spreadsheetml/2006/main" count="7974" uniqueCount="321">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</sst>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1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55573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>
        <v>55573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549279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477000</v>
      </c>
      <c r="H74" s="65">
        <f>SUM(H75:H85)</f>
        <v>476545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477000</v>
      </c>
      <c r="H75" s="199">
        <v>476545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40000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40000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72734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4544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29248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38942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549279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164999.35999999999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164999.35999999999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164999.35999999999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245237.36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5" zoomScaleNormal="130" zoomScaleSheetLayoutView="100" workbookViewId="0">
      <selection activeCell="G9" sqref="G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85546875" style="32" customWidth="1"/>
    <col min="8" max="8" width="12.7109375" customWidth="1"/>
    <col min="9" max="9" width="1.14062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729075</v>
      </c>
      <c r="H7" s="53">
        <f>SUM(H8:H9)</f>
        <v>729075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729075</v>
      </c>
      <c r="H8" s="262">
        <v>729075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220925</v>
      </c>
      <c r="H18" s="8">
        <f>SUM(H19)</f>
        <v>220925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220925</v>
      </c>
      <c r="H19" s="263">
        <v>220925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950000</v>
      </c>
      <c r="H134" s="9">
        <f>SUM(H132,H131,H125,H123,H121,H118,H116,H113,H108,H106,H104,H102,H55,H50,H34,H32,H30,H22,H20,H18,H10,H7)</f>
        <v>950000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81" sqref="H8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37521.379999999997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37521.379999999997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63">
        <v>37521.379999999997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6000</v>
      </c>
      <c r="H34" s="264">
        <f>SUM(H35,H38,H40,H43,H46,H48)</f>
        <v>5600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6000</v>
      </c>
      <c r="H43" s="72">
        <f>SUM(H44:H45)</f>
        <v>5600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6000</v>
      </c>
      <c r="H45" s="204">
        <v>5600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 t="s">
        <v>126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660000</v>
      </c>
      <c r="H55" s="8">
        <f>SUM(H56,H58,H65,H68,H74,H86,H93)</f>
        <v>559510.65999999992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12234.66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12234.66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307000</v>
      </c>
      <c r="H74" s="65">
        <f>SUM(H75:H85)</f>
        <v>261776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261776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260000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>
        <v>260000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58000</v>
      </c>
      <c r="H93" s="9">
        <f>SUM(H94:H101)</f>
        <v>25500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28000</v>
      </c>
      <c r="H99" s="202">
        <v>10500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15000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3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>
        <v>3</v>
      </c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59268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>
        <v>59268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3250.03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3250.03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777003</v>
      </c>
      <c r="H134" s="9">
        <f>SUM(H132,H131,H125,H123,H121,H118,H116,H113,H108,H106,H104,H102,H55,H50,H34,H32,H30,H22,H20,H18,H10,H7)</f>
        <v>665150.06999999995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30000</v>
      </c>
      <c r="H104" s="9">
        <f>SUM(H105)</f>
        <v>30000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30000</v>
      </c>
      <c r="H105" s="202">
        <v>30000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30000</v>
      </c>
      <c r="H134" s="9">
        <f>H132+H131+H125+H123+H121+H118+H116+H113+H108+H106+H104+H102+H55+H50+H34+H32+H30+H22+H20+H18+H10+H7</f>
        <v>30000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topLeftCell="A31" zoomScaleSheetLayoutView="100" workbookViewId="0">
      <selection activeCell="D37" sqref="D3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320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576326.47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142655.13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87013.759999999995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188359.11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140998.47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17300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4091500</v>
      </c>
      <c r="D34" s="166">
        <f>D35+D40+D41+D43</f>
        <v>3862953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2875453</v>
      </c>
    </row>
    <row r="36" spans="1:4" ht="15" x14ac:dyDescent="0.25">
      <c r="A36" s="179" t="s">
        <v>276</v>
      </c>
      <c r="B36" s="173"/>
      <c r="C36" s="169">
        <v>2959700</v>
      </c>
      <c r="D36" s="170">
        <v>2731153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144300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37500</v>
      </c>
      <c r="D40" s="170">
        <v>37500</v>
      </c>
    </row>
    <row r="41" spans="1:4" ht="15" x14ac:dyDescent="0.25">
      <c r="A41" s="183" t="s">
        <v>282</v>
      </c>
      <c r="B41" s="168" t="s">
        <v>283</v>
      </c>
      <c r="C41" s="169">
        <v>950000</v>
      </c>
      <c r="D41" s="170">
        <v>950000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4731500</v>
      </c>
      <c r="D45" s="166">
        <f>D14+D34</f>
        <v>4439279.47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-170826.56999999937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-170826.56999999937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-4732000</v>
      </c>
      <c r="E9" s="269">
        <v>-4439279.47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4732000</v>
      </c>
      <c r="E10" s="269">
        <v>4268452.9000000004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392084.58999999939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30" sqref="G130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729075</v>
      </c>
      <c r="H7" s="212">
        <f>SUM(H8:H9)</f>
        <v>729075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729075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729075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202520.74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202520.74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202520.74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220925</v>
      </c>
      <c r="H18" s="228">
        <f>SUM(H19)</f>
        <v>220925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220925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220925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1222000</v>
      </c>
      <c r="H20" s="228">
        <f>SUM(H21)</f>
        <v>1090022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1090022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370500</v>
      </c>
      <c r="H32" s="228">
        <f>SUM(H33)</f>
        <v>330243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370500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330243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70000</v>
      </c>
      <c r="H34" s="240">
        <f>SUM(H35,H38,H40,H43,H46,H48)</f>
        <v>49969.09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26869.09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9769.09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17100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7900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7900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16000</v>
      </c>
      <c r="H43" s="243">
        <f>SUM(H44:H45)</f>
        <v>15200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10000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9600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6000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5600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1722000</v>
      </c>
      <c r="H55" s="228">
        <f>SUM(H56,H58,H65,H68,H74,H86,H93)</f>
        <v>1483872.6600000001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12234.66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12234.66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1050000</v>
      </c>
      <c r="H74" s="251">
        <f>SUM(H75:H85)</f>
        <v>977159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1037000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971559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5600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300000</v>
      </c>
      <c r="H86" s="251">
        <f>SUM(H87:H92)</f>
        <v>260000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300000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260000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334000</v>
      </c>
      <c r="H93" s="223">
        <f>SUM(H94:H101)</f>
        <v>234479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79296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99000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74011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81172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94000</v>
      </c>
      <c r="H104" s="223">
        <f>SUM(H105)</f>
        <v>85573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94000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85573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3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3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60000</v>
      </c>
      <c r="H121" s="223">
        <f>SUM(H122)</f>
        <v>59268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59268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6000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6000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12559.41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12559.41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v>15000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4736503</v>
      </c>
      <c r="H134" s="267">
        <f>SUM(H132,H131,H125,H123,H121,H118,H116,H113,H108,H106,H104,H102,H55,H50,H34,H32,H30,H22,H20,H18,H10,H7)</f>
        <v>4268452.9000000004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55" sqref="H5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1.570312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666391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666391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201261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201261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64000</v>
      </c>
      <c r="H34" s="264">
        <f>H35+H40+H43</f>
        <v>44369.09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26869.09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9769.09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17100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7900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7900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10000</v>
      </c>
      <c r="H43" s="72">
        <f>SUM(H44:H45)</f>
        <v>9600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10000</v>
      </c>
      <c r="H44" s="204">
        <v>9600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316000</v>
      </c>
      <c r="H55" s="8">
        <f>SUM(H56,H58,H65,H68,H74,H86,H93)</f>
        <v>291845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163000</v>
      </c>
      <c r="H74" s="65">
        <f>SUM(H75:H85)</f>
        <v>155600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150000</v>
      </c>
      <c r="H75" s="204">
        <v>150000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6000</v>
      </c>
      <c r="H79" s="202">
        <v>5600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150000</v>
      </c>
      <c r="H93" s="9">
        <f>SUM(H94:H101)</f>
        <v>136245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74752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35000</v>
      </c>
      <c r="H99" s="202">
        <v>34263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27230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11000</v>
      </c>
      <c r="H125" s="15">
        <f>SUM(H126:H130)</f>
        <v>9309.3799999999992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11000</v>
      </c>
      <c r="H126" s="202">
        <v>9309.3799999999992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1432000</v>
      </c>
      <c r="H134" s="9">
        <f>H20+H32+H34+H55+H123+H125</f>
        <v>1217600.4699999997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47" sqref="H4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395631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395631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119482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119482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515113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I32" sqref="I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28000</v>
      </c>
      <c r="H20" s="8">
        <f>SUM(H21)</f>
        <v>28000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28000</v>
      </c>
      <c r="H21" s="202">
        <v>28000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9500</v>
      </c>
      <c r="H32" s="8">
        <f>SUM(H33)</f>
        <v>9500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9500</v>
      </c>
      <c r="H33" s="202">
        <v>9500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37500</v>
      </c>
      <c r="H134" s="9">
        <f>SUM(H132,H131,H125,H123,H121,H118,H116,H113,H108,H106,H104,H102,H55,H50,H34,H32,H30,H22,H20,H18,H10,H7)</f>
        <v>37500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2022-12-02T13:29:55Z</cp:lastPrinted>
  <dcterms:created xsi:type="dcterms:W3CDTF">2012-01-22T06:17:30Z</dcterms:created>
  <dcterms:modified xsi:type="dcterms:W3CDTF">2023-01-09T13:31:13Z</dcterms:modified>
</cp:coreProperties>
</file>