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activeTab="2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H70"/>
  <c r="I70"/>
  <c r="G71"/>
  <c r="H71"/>
  <c r="I71"/>
  <c r="G72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132"/>
  <c r="G125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H86"/>
  <c r="I86"/>
  <c r="G68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G18"/>
  <c r="H16"/>
  <c r="G16"/>
  <c r="I14"/>
  <c r="H14"/>
  <c r="G14"/>
  <c r="I11"/>
  <c r="I10" s="1"/>
  <c r="I16"/>
  <c r="H11"/>
  <c r="I7"/>
  <c r="G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4" s="1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H134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H55" i="2"/>
  <c r="H55" i="15" l="1"/>
  <c r="H134" s="1"/>
  <c r="H35" i="2"/>
  <c r="H34" s="1"/>
  <c r="H134" s="1"/>
  <c r="D6" i="3"/>
  <c r="G55" i="15"/>
  <c r="G134" s="1"/>
  <c r="H55" i="12"/>
  <c r="H134" s="1"/>
  <c r="G86" i="2"/>
  <c r="G74"/>
  <c r="G55" i="5"/>
  <c r="G34" i="2"/>
  <c r="H134" i="5"/>
  <c r="G134"/>
  <c r="C45" i="4"/>
  <c r="D45"/>
  <c r="I134" i="2"/>
  <c r="G134" i="17"/>
  <c r="G140" i="1"/>
  <c r="G55" i="2" l="1"/>
  <c r="G134" s="1"/>
</calcChain>
</file>

<file path=xl/sharedStrings.xml><?xml version="1.0" encoding="utf-8"?>
<sst xmlns="http://schemas.openxmlformats.org/spreadsheetml/2006/main" count="7967" uniqueCount="313">
  <si>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</si>
  <si>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</si>
  <si>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</si>
  <si>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</si>
  <si>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</si>
  <si>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</si>
  <si>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</si>
  <si>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</si>
  <si>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</si>
  <si>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</si>
  <si>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</si>
  <si>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</si>
  <si>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</si>
  <si>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</si>
  <si>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</si>
  <si>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</si>
  <si>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</si>
  <si>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</si>
  <si>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</si>
  <si>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</si>
  <si>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</si>
  <si>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</si>
  <si>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</si>
  <si>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</si>
  <si>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</si>
  <si>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</si>
  <si>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</si>
  <si>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</si>
  <si>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</si>
  <si>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</si>
  <si>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</si>
  <si>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</si>
  <si>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</si>
  <si>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</si>
  <si>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</si>
  <si>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</si>
  <si>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</si>
  <si>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</si>
  <si>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</si>
  <si>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</si>
  <si>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</si>
  <si>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</si>
  <si>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</si>
  <si>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</si>
  <si>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</si>
  <si>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</si>
  <si>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</si>
  <si>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</si>
  <si>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</si>
  <si>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</si>
  <si>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</si>
  <si>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</si>
  <si>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</si>
  <si>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</si>
  <si>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</si>
  <si>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</si>
  <si>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</si>
  <si>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</si>
  <si>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</si>
  <si>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</si>
  <si>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</si>
  <si>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</si>
  <si>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</si>
  <si>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</si>
  <si>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</si>
  <si>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</si>
  <si>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</si>
  <si>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</si>
  <si>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</si>
  <si>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</si>
  <si>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</si>
  <si>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</si>
  <si>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</si>
  <si>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</si>
  <si>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</si>
  <si>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</si>
  <si>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</si>
  <si>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</si>
  <si>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</si>
  <si>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</si>
  <si>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</si>
  <si>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</si>
  <si>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</si>
  <si>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</si>
  <si>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</si>
  <si>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</si>
  <si>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</si>
  <si>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</si>
  <si>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</si>
  <si>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</si>
  <si>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</si>
  <si>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</si>
  <si>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</si>
  <si>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</si>
  <si>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</si>
  <si>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</si>
  <si>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</si>
  <si>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</si>
  <si>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</si>
  <si>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</si>
  <si>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</si>
  <si>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</si>
  <si>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</si>
  <si>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</si>
  <si>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</si>
  <si>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</si>
  <si>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</si>
  <si>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</si>
  <si>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</si>
  <si>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</si>
  <si>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</si>
  <si>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</si>
  <si>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</si>
  <si>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</si>
  <si>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</si>
  <si>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</si>
  <si>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</si>
  <si>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</si>
  <si>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</si>
  <si>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</si>
  <si>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</si>
  <si>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</si>
  <si>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</si>
  <si>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</si>
  <si>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</si>
  <si>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</si>
  <si>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</si>
  <si>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</si>
  <si>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</si>
  <si>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</si>
  <si>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</si>
  <si>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</si>
  <si>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</si>
  <si>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</si>
  <si>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</si>
  <si>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</si>
  <si>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</si>
  <si>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</si>
  <si>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</si>
  <si>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</si>
  <si>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</si>
  <si>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</si>
  <si>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</si>
  <si>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</si>
  <si>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</si>
  <si>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</si>
  <si>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</si>
  <si>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</si>
  <si>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</si>
  <si>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</si>
  <si>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</si>
  <si>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</si>
  <si>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</si>
  <si>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</si>
  <si>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</si>
  <si>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</si>
  <si>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</si>
  <si>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</si>
  <si>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</si>
  <si>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</si>
  <si>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</si>
  <si>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</si>
  <si>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</si>
  <si>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</si>
  <si>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</si>
  <si>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</si>
  <si>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</si>
  <si>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</si>
  <si>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</si>
  <si>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</si>
  <si>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</si>
  <si>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</si>
  <si>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</si>
  <si>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</si>
  <si>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</si>
  <si>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</si>
  <si>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</si>
  <si>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</si>
  <si>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</si>
  <si>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</si>
  <si>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</si>
  <si>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</si>
  <si>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</si>
  <si>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</si>
  <si>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</si>
  <si>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</si>
  <si>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</si>
  <si>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</si>
  <si>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</si>
  <si>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</si>
  <si>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</si>
  <si>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</si>
  <si>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</si>
  <si>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</si>
  <si>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</si>
  <si>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</si>
  <si>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</si>
  <si>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</si>
  <si>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</si>
  <si>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</si>
  <si>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</si>
  <si>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</si>
  <si>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</si>
  <si>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</si>
  <si>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</si>
  <si>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</si>
  <si>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</si>
  <si>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</si>
  <si>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</si>
  <si>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</si>
  <si>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</si>
  <si>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</si>
  <si>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</si>
  <si>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</si>
  <si>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</si>
  <si>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</si>
  <si>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</si>
  <si>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</si>
  <si>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</si>
  <si>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</si>
  <si>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</si>
  <si>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</si>
  <si>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</si>
  <si>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</si>
  <si>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</si>
  <si>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</si>
  <si>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</si>
  <si>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</si>
  <si>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</si>
  <si>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</si>
  <si>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</si>
  <si>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</si>
  <si>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</si>
  <si>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</si>
  <si>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</si>
  <si>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</si>
  <si>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</si>
  <si>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</si>
  <si>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</si>
  <si>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</si>
  <si>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</si>
  <si>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</si>
  <si>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</si>
  <si>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</si>
  <si>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</si>
  <si>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</si>
  <si>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</si>
  <si>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</si>
  <si>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</si>
  <si>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</si>
  <si>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</si>
  <si>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</si>
  <si>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</si>
  <si>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</si>
  <si>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</si>
  <si>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</si>
  <si>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</si>
  <si>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</si>
  <si>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</si>
  <si>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</si>
  <si>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</si>
  <si>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</si>
  <si>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</si>
  <si>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</si>
  <si>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</si>
  <si>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</si>
  <si>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</si>
  <si>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</si>
  <si>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</si>
  <si>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</si>
  <si>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</si>
  <si>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</si>
  <si>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</si>
  <si>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</si>
  <si>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</si>
  <si>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</si>
  <si>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</si>
  <si>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</si>
  <si>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</si>
  <si>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</si>
  <si>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</si>
  <si>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</si>
  <si>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</si>
  <si>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</si>
  <si>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</si>
  <si>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</si>
  <si>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</si>
  <si>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</si>
  <si>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</si>
  <si>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</si>
  <si>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</si>
  <si>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</si>
  <si>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</si>
  <si>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</si>
  <si>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</si>
  <si>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</si>
  <si>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</si>
  <si>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</si>
  <si>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</si>
  <si>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</si>
  <si>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</si>
  <si>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</si>
  <si>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аппарат</t>
  </si>
  <si>
    <t>глава</t>
  </si>
  <si>
    <t>рез.фонд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</si>
  <si>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</si>
  <si>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</si>
  <si>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</si>
  <si>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</si>
  <si>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</si>
  <si>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</si>
  <si>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Валиева М.М.</t>
  </si>
  <si>
    <t>отчет на 01.06.2019 г.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</si>
</sst>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65" t="s">
        <v>7</v>
      </c>
      <c r="G1" s="265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66" t="s">
        <v>71</v>
      </c>
      <c r="F3" s="266"/>
      <c r="G3" s="266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66" t="s">
        <v>290</v>
      </c>
      <c r="F5" s="266"/>
      <c r="G5" s="266"/>
    </row>
    <row r="6" spans="1:7" s="10" customFormat="1" ht="15" customHeight="1">
      <c r="B6" s="187"/>
      <c r="C6" s="187"/>
      <c r="D6" s="187"/>
      <c r="E6" s="265" t="s">
        <v>291</v>
      </c>
      <c r="F6" s="265"/>
      <c r="G6" s="265"/>
    </row>
    <row r="7" spans="1:7" s="10" customFormat="1" ht="12.75">
      <c r="A7" s="265"/>
      <c r="B7" s="265"/>
      <c r="C7" s="265"/>
      <c r="D7" s="265"/>
      <c r="E7" s="265"/>
      <c r="F7" s="265"/>
      <c r="G7" s="265"/>
    </row>
    <row r="8" spans="1:7" s="10" customFormat="1" ht="12.75">
      <c r="A8" s="265" t="s">
        <v>92</v>
      </c>
      <c r="B8" s="265"/>
      <c r="C8" s="265"/>
      <c r="D8" s="265"/>
      <c r="E8" s="265"/>
      <c r="F8" s="265"/>
      <c r="G8" s="265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2"/>
      <c r="B11" s="269" t="s">
        <v>82</v>
      </c>
      <c r="C11" s="270"/>
      <c r="D11" s="270"/>
      <c r="E11" s="270"/>
      <c r="F11" s="271"/>
      <c r="G11" s="274" t="s">
        <v>74</v>
      </c>
    </row>
    <row r="12" spans="1:7" s="6" customFormat="1" ht="22.5">
      <c r="A12" s="273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5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6" t="s">
        <v>70</v>
      </c>
      <c r="B140" s="277"/>
      <c r="C140" s="277"/>
      <c r="D140" s="277"/>
      <c r="E140" s="277"/>
      <c r="F140" s="278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8" t="s">
        <v>178</v>
      </c>
      <c r="B142" s="268"/>
      <c r="C142" s="268"/>
      <c r="D142" s="268"/>
      <c r="E142" s="268"/>
      <c r="F142" s="268"/>
      <c r="G142" s="268"/>
    </row>
    <row r="143" spans="1:7" ht="12.75">
      <c r="A143" s="267" t="s">
        <v>126</v>
      </c>
      <c r="B143" s="267"/>
      <c r="C143" s="267"/>
      <c r="D143" s="267"/>
      <c r="E143" s="267"/>
      <c r="F143" s="267"/>
      <c r="G143" s="267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topLeftCell="A4" zoomScaleSheetLayoutView="100" workbookViewId="0">
      <selection activeCell="E11" sqref="E11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1" t="s">
        <v>196</v>
      </c>
      <c r="B2" s="281"/>
      <c r="C2" s="281"/>
      <c r="D2" s="281"/>
      <c r="E2" s="281"/>
      <c r="F2" s="281"/>
      <c r="G2" s="281"/>
    </row>
    <row r="3" spans="1:7" s="130" customFormat="1" ht="42" customHeight="1">
      <c r="A3" s="286" t="s">
        <v>197</v>
      </c>
      <c r="B3" s="284" t="s">
        <v>198</v>
      </c>
      <c r="C3" s="282" t="s">
        <v>199</v>
      </c>
      <c r="D3" s="282" t="s">
        <v>200</v>
      </c>
      <c r="E3" s="127"/>
      <c r="F3" s="128"/>
      <c r="G3" s="129"/>
    </row>
    <row r="4" spans="1:7" s="130" customFormat="1" ht="42" customHeight="1">
      <c r="A4" s="287"/>
      <c r="B4" s="285"/>
      <c r="C4" s="283"/>
      <c r="D4" s="283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-325838.35000000009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-325838.35000000009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-3889000</v>
      </c>
      <c r="E9" s="141">
        <v>-1698862.34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3889000</v>
      </c>
      <c r="E10" s="141">
        <v>1373023.99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583118.7300000001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79" t="s">
        <v>310</v>
      </c>
      <c r="C21" s="279"/>
    </row>
    <row r="22" spans="1:17">
      <c r="A22" s="153" t="s">
        <v>228</v>
      </c>
      <c r="B22" s="280" t="s">
        <v>229</v>
      </c>
      <c r="C22" s="280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79" t="s">
        <v>311</v>
      </c>
      <c r="C24" s="279"/>
    </row>
    <row r="25" spans="1:17">
      <c r="A25" s="153" t="s">
        <v>231</v>
      </c>
      <c r="B25" s="280" t="s">
        <v>229</v>
      </c>
      <c r="C25" s="280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tabSelected="1" view="pageBreakPreview" zoomScaleSheetLayoutView="100" workbookViewId="0">
      <selection activeCell="D17" sqref="D17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89" t="s">
        <v>235</v>
      </c>
      <c r="B1" s="289"/>
      <c r="C1" s="289"/>
      <c r="D1" s="289"/>
    </row>
    <row r="2" spans="1:4">
      <c r="A2" s="290" t="s">
        <v>236</v>
      </c>
      <c r="B2" s="290"/>
      <c r="C2" s="290"/>
      <c r="D2" s="290"/>
    </row>
    <row r="3" spans="1:4">
      <c r="A3" s="154"/>
      <c r="B3" s="154"/>
      <c r="C3" s="154"/>
      <c r="D3" s="154"/>
    </row>
    <row r="4" spans="1:4" ht="15.75">
      <c r="A4" s="154"/>
      <c r="B4" s="288"/>
      <c r="C4" s="288"/>
      <c r="D4" s="288"/>
    </row>
    <row r="5" spans="1:4" ht="14.25" customHeight="1">
      <c r="A5" s="155" t="s">
        <v>289</v>
      </c>
      <c r="B5" s="292" t="s">
        <v>312</v>
      </c>
      <c r="C5" s="293"/>
      <c r="D5" s="293"/>
    </row>
    <row r="6" spans="1:4">
      <c r="A6" s="262" t="s">
        <v>301</v>
      </c>
      <c r="B6" s="290"/>
      <c r="C6" s="290"/>
      <c r="D6" s="290"/>
    </row>
    <row r="7" spans="1:4">
      <c r="A7" s="156" t="s">
        <v>237</v>
      </c>
      <c r="B7" s="156"/>
      <c r="C7" s="156"/>
      <c r="D7" s="156"/>
    </row>
    <row r="8" spans="1:4">
      <c r="A8" s="291" t="s">
        <v>238</v>
      </c>
      <c r="B8" s="291"/>
      <c r="C8" s="291"/>
      <c r="D8" s="291"/>
    </row>
    <row r="9" spans="1:4">
      <c r="A9" s="290"/>
      <c r="B9" s="290"/>
      <c r="C9" s="290"/>
      <c r="D9" s="290"/>
    </row>
    <row r="10" spans="1:4" ht="18" customHeight="1">
      <c r="A10" s="288" t="s">
        <v>239</v>
      </c>
      <c r="B10" s="288"/>
      <c r="C10" s="288"/>
      <c r="D10" s="288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483690.75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47153.4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350818.85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80809.5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4184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1215171.5899999999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864959.59</v>
      </c>
    </row>
    <row r="36" spans="1:4" ht="15">
      <c r="A36" s="179" t="s">
        <v>276</v>
      </c>
      <c r="B36" s="173"/>
      <c r="C36" s="169">
        <v>2344000</v>
      </c>
      <c r="D36" s="170">
        <v>809959.59</v>
      </c>
    </row>
    <row r="37" spans="1:4" ht="25.5" customHeight="1">
      <c r="A37" s="179" t="s">
        <v>277</v>
      </c>
      <c r="B37" s="173"/>
      <c r="C37" s="169">
        <v>137000</v>
      </c>
      <c r="D37" s="170">
        <v>55000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10668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339544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1698862.3399999999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5" zoomScaleNormal="130" zoomScaleSheetLayoutView="100" workbookViewId="0">
      <selection activeCell="G131" sqref="G131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4.85546875" customWidth="1"/>
    <col min="9" max="9" width="7.1406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646000</v>
      </c>
      <c r="H7" s="212">
        <f>SUM(H8:H9)</f>
        <v>260404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646000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260404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197000</v>
      </c>
      <c r="H18" s="228">
        <f>SUM(H19)</f>
        <v>79140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197000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79140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379556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379556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103849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103849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76000</v>
      </c>
      <c r="H34" s="240">
        <f>SUM(H35,H38,H40,H43,H46,H48)</f>
        <v>45521.85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18231.849999999999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6929.02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11302.83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1090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1090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32000</v>
      </c>
      <c r="H43" s="243">
        <f>SUM(H44:H45)</f>
        <v>26200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32000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26200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1590000</v>
      </c>
      <c r="H55" s="228">
        <f>SUM(H56,H58,H65,H68,H74,H86,H93)</f>
        <v>504249.13999999996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167000</v>
      </c>
      <c r="H58" s="251">
        <f>SUM(H59:H64)</f>
        <v>18119.879999999997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167000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18119.879999999997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833000</v>
      </c>
      <c r="H74" s="251">
        <f>SUM(H75:H85)</f>
        <v>251302.96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707000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147361.28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18000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105000</v>
      </c>
      <c r="H86" s="251">
        <f>SUM(H87:H92)</f>
        <v>0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15000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482000</v>
      </c>
      <c r="H93" s="223">
        <f>SUM(H94:H101)</f>
        <v>234826.3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92000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27657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56000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334000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203609.3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61000</v>
      </c>
      <c r="H121" s="223">
        <f>SUM(H122)</f>
        <v>304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61000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304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5000</v>
      </c>
      <c r="H123" s="235">
        <f>SUM(H124)</f>
        <v>0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5000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3" t="s">
        <v>70</v>
      </c>
      <c r="B134" s="304"/>
      <c r="C134" s="304"/>
      <c r="D134" s="304"/>
      <c r="E134" s="304"/>
      <c r="F134" s="305"/>
      <c r="G134" s="223">
        <f>SUM(G132,G131,G125,G123,G121,G118,G116,G113,G108,G106,G104,G102,G55,G50,G34,G32,G30,G22,G20,G18,G10,G7)</f>
        <v>3889000</v>
      </c>
      <c r="H134" s="223">
        <f>SUM(H132,H131,H125,H123,H121,H118,H116,H113,H108,H106,H104,H102,H55,H50,H34,H32,H30,H22,H20,H18,H10,H7)</f>
        <v>1373023.99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5" zoomScaleNormal="130" zoomScaleSheetLayoutView="100" workbookViewId="0">
      <selection activeCell="H124" sqref="H12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3.85546875" customWidth="1"/>
    <col min="9" max="9" width="6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239082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239082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61176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61176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76000</v>
      </c>
      <c r="H34" s="14">
        <f>SUM(H35,H38,H40,H43,H46,H48)</f>
        <v>45521.85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18231.849999999999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6929.02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11302.83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1090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1090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32000</v>
      </c>
      <c r="H43" s="72">
        <f>SUM(H44:H45)</f>
        <v>26200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32000</v>
      </c>
      <c r="H45" s="204">
        <v>26200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211000</v>
      </c>
      <c r="H55" s="8">
        <f>SUM(H56,H58,H65,H68,H74,H86,H93)</f>
        <v>74974.98000000001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23000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>
        <v>5000</v>
      </c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18000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35000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>
        <v>15000</v>
      </c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150000</v>
      </c>
      <c r="H93" s="9">
        <f>SUM(H94:H101)</f>
        <v>69033.3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85000</v>
      </c>
      <c r="H96" s="202">
        <v>27657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20000</v>
      </c>
      <c r="H99" s="202">
        <v>3560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37816.300000000003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3000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3000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3000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3000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1077000</v>
      </c>
      <c r="H134" s="9">
        <f>SUM(H132,H131,H125,H123,H121,H118,H116,H113,H108,H106,H104,H102,H55,H50,H34,H32,H30,H22,H20,H18,H10,H7)</f>
        <v>421058.83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38" zoomScaleNormal="130" zoomScaleSheetLayoutView="100" workbookViewId="0">
      <selection activeCell="H33" sqref="H33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132474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132474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40005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40005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172479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zoomScaleNormal="130" zoomScaleSheetLayoutView="100" workbookViewId="0">
      <selection activeCell="B3" sqref="B3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304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21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305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8000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8000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2668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2668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10668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5" zoomScaleNormal="130" zoomScaleSheetLayoutView="100" workbookViewId="0">
      <selection activeCell="G106" sqref="G106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306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77" zoomScaleNormal="130" zoomScaleSheetLayoutView="100" workbookViewId="0">
      <selection activeCell="H102" sqref="H102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2" spans="1:9">
      <c r="B2" s="3" t="s">
        <v>307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794000</v>
      </c>
      <c r="H55" s="8">
        <f>SUM(H56,H58,H65,H68,H74,H86,H93)</f>
        <v>242266.28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507000</v>
      </c>
      <c r="H74" s="65">
        <f>SUM(H75:H85)</f>
        <v>88613.28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507000</v>
      </c>
      <c r="H75" s="199">
        <v>88613.28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287000</v>
      </c>
      <c r="H93" s="9">
        <f>SUM(H94:H101)</f>
        <v>153653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36000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244000</v>
      </c>
      <c r="H101" s="202">
        <v>153653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794000</v>
      </c>
      <c r="H134" s="9">
        <f>SUM(H132,H131,H125,H123,H121,H118,H116,H113,H108,H106,H104,H102,H55,H50,H34,H32,H30,H22,H20,H18,H10,H7)</f>
        <v>242266.28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zoomScaleNormal="130" zoomScaleSheetLayoutView="100" workbookViewId="0">
      <selection activeCell="H61" sqref="H61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0" customWidth="1"/>
    <col min="9" max="9" width="8.5703125" customWidth="1"/>
  </cols>
  <sheetData>
    <row r="2" spans="1:9">
      <c r="B2" s="3" t="s">
        <v>308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120000</v>
      </c>
      <c r="H55" s="8">
        <f>SUM(H56,H58,H65,H68,H74,H86,H93)</f>
        <v>9869.8799999999992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120000</v>
      </c>
      <c r="H58" s="65">
        <f>SUM(H59:H64)</f>
        <v>9869.8799999999992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120000</v>
      </c>
      <c r="H60" s="202">
        <v>9869.8799999999992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120000</v>
      </c>
      <c r="H134" s="9">
        <f>SUM(H132,H131,H125,H123,H121,H118,H116,H113,H108,H106,H104,H102,H55,H50,H34,H32,H30,H22,H20,H18,H10,H7)</f>
        <v>9869.8799999999992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zoomScaleNormal="130" zoomScaleSheetLayoutView="100" workbookViewId="0">
      <selection activeCell="H9" sqref="H9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>
      <c r="B2" s="3" t="s">
        <v>309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646000</v>
      </c>
      <c r="H7" s="53">
        <f>SUM(H8:H9)</f>
        <v>260404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646000</v>
      </c>
      <c r="H8" s="263">
        <v>260404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197000</v>
      </c>
      <c r="H18" s="8">
        <f>SUM(H19)</f>
        <v>79140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197000</v>
      </c>
      <c r="H19" s="264">
        <v>79140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843000</v>
      </c>
      <c r="H134" s="9">
        <f>SUM(H132,H131,H125,H123,H121,H118,H116,H113,H108,H106,H104,H102,H55,H50,H34,H32,H30,H22,H20,H18,H10,H7)</f>
        <v>339544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7" sqref="A147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465000</v>
      </c>
      <c r="H55" s="8">
        <f>SUM(H56,H58,H65,H68,H74,H86,H93)</f>
        <v>177138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8250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8250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303000</v>
      </c>
      <c r="H74" s="65">
        <f>SUM(H75:H85)</f>
        <v>156748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58748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12140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12140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177138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299" t="s">
        <v>298</v>
      </c>
      <c r="B5" s="296" t="s">
        <v>82</v>
      </c>
      <c r="C5" s="297"/>
      <c r="D5" s="297"/>
      <c r="E5" s="297"/>
      <c r="F5" s="298"/>
      <c r="G5" s="301" t="s">
        <v>232</v>
      </c>
      <c r="H5" s="294" t="s">
        <v>233</v>
      </c>
      <c r="I5" s="294" t="s">
        <v>234</v>
      </c>
    </row>
    <row r="6" spans="1:9" s="6" customFormat="1" ht="55.9" customHeight="1">
      <c r="A6" s="300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2"/>
      <c r="H6" s="295"/>
      <c r="I6" s="295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6" t="s">
        <v>70</v>
      </c>
      <c r="B134" s="307"/>
      <c r="C134" s="307"/>
      <c r="D134" s="307"/>
      <c r="E134" s="307"/>
      <c r="F134" s="308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8" t="s">
        <v>178</v>
      </c>
      <c r="B136" s="268"/>
      <c r="C136" s="268"/>
      <c r="D136" s="268"/>
      <c r="E136" s="268"/>
      <c r="F136" s="268"/>
      <c r="G136" s="268"/>
    </row>
    <row r="137" spans="1:9" ht="12.75">
      <c r="A137" s="267" t="s">
        <v>126</v>
      </c>
      <c r="B137" s="267"/>
      <c r="C137" s="267"/>
      <c r="D137" s="267"/>
      <c r="E137" s="267"/>
      <c r="F137" s="267"/>
      <c r="G137" s="267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2019-02-19T06:12:24Z</cp:lastPrinted>
  <dcterms:created xsi:type="dcterms:W3CDTF">2012-01-22T06:17:30Z</dcterms:created>
  <dcterms:modified xsi:type="dcterms:W3CDTF">2019-06-03T11:12:59Z</dcterms:modified>
</cp:coreProperties>
</file>