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Бюджет 2018 проект\"/>
    </mc:Choice>
  </mc:AlternateContent>
  <bookViews>
    <workbookView xWindow="0" yWindow="0" windowWidth="20730" windowHeight="9510" xr2:uid="{00000000-000D-0000-FFFF-FFFF00000000}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1" l="1"/>
  <c r="F55" i="1" s="1"/>
  <c r="F88" i="1" s="1"/>
  <c r="F71" i="1"/>
  <c r="F67" i="1"/>
  <c r="F85" i="1"/>
  <c r="F86" i="1"/>
  <c r="F83" i="1"/>
  <c r="F79" i="1"/>
  <c r="F76" i="1"/>
  <c r="F74" i="1"/>
  <c r="F72" i="1"/>
  <c r="F68" i="1"/>
  <c r="F63" i="1"/>
  <c r="F64" i="1"/>
  <c r="F65" i="1"/>
  <c r="F59" i="1"/>
  <c r="F57" i="1"/>
  <c r="F51" i="1"/>
  <c r="F52" i="1"/>
  <c r="F53" i="1"/>
  <c r="F45" i="1"/>
  <c r="F49" i="1"/>
  <c r="F46" i="1"/>
  <c r="F47" i="1"/>
  <c r="F41" i="1"/>
  <c r="F42" i="1"/>
  <c r="F38" i="1"/>
  <c r="F39" i="1"/>
  <c r="F34" i="1"/>
  <c r="F35" i="1"/>
  <c r="F4" i="1"/>
  <c r="F8" i="1"/>
  <c r="F31" i="1"/>
  <c r="F32" i="1"/>
  <c r="F28" i="1"/>
  <c r="F29" i="1"/>
  <c r="F24" i="1"/>
  <c r="F21" i="1"/>
  <c r="F19" i="1"/>
  <c r="F14" i="1"/>
  <c r="F12" i="1"/>
  <c r="F9" i="1"/>
  <c r="F5" i="1"/>
  <c r="D67" i="1"/>
  <c r="D88" i="1" s="1"/>
  <c r="D85" i="1"/>
  <c r="D86" i="1"/>
  <c r="D71" i="1"/>
  <c r="D83" i="1"/>
  <c r="D79" i="1"/>
  <c r="D76" i="1"/>
  <c r="D74" i="1"/>
  <c r="D72" i="1"/>
  <c r="D68" i="1"/>
  <c r="D63" i="1"/>
  <c r="D64" i="1"/>
  <c r="D65" i="1"/>
  <c r="D55" i="1"/>
  <c r="D56" i="1"/>
  <c r="D59" i="1"/>
  <c r="D57" i="1"/>
  <c r="D51" i="1"/>
  <c r="D52" i="1"/>
  <c r="D53" i="1"/>
  <c r="D45" i="1"/>
  <c r="D46" i="1"/>
  <c r="D47" i="1"/>
  <c r="D49" i="1"/>
  <c r="D41" i="1"/>
  <c r="D42" i="1"/>
  <c r="D38" i="1"/>
  <c r="D39" i="1"/>
  <c r="D34" i="1"/>
  <c r="D35" i="1"/>
  <c r="D4" i="1"/>
  <c r="D8" i="1"/>
  <c r="D31" i="1"/>
  <c r="D32" i="1"/>
  <c r="D28" i="1"/>
  <c r="D29" i="1"/>
  <c r="D24" i="1"/>
  <c r="D21" i="1"/>
  <c r="D19" i="1"/>
  <c r="D14" i="1"/>
  <c r="D12" i="1"/>
  <c r="D9" i="1"/>
  <c r="D5" i="1"/>
  <c r="I86" i="1" l="1"/>
  <c r="I85" i="1" s="1"/>
  <c r="I83" i="1"/>
  <c r="I79" i="1"/>
  <c r="I76" i="1"/>
  <c r="I74" i="1"/>
  <c r="I72" i="1"/>
  <c r="I68" i="1"/>
  <c r="I64" i="1"/>
  <c r="I63" i="1" s="1"/>
  <c r="I65" i="1"/>
  <c r="I57" i="1"/>
  <c r="I56" i="1" s="1"/>
  <c r="I55" i="1" s="1"/>
  <c r="I59" i="1"/>
  <c r="I53" i="1"/>
  <c r="I52" i="1" s="1"/>
  <c r="I51" i="1" s="1"/>
  <c r="I49" i="1"/>
  <c r="I47" i="1"/>
  <c r="I46" i="1" s="1"/>
  <c r="I42" i="1"/>
  <c r="I41" i="1" s="1"/>
  <c r="I38" i="1"/>
  <c r="I39" i="1"/>
  <c r="I35" i="1"/>
  <c r="I34" i="1" s="1"/>
  <c r="I32" i="1"/>
  <c r="I31" i="1" s="1"/>
  <c r="I29" i="1"/>
  <c r="I28" i="1" s="1"/>
  <c r="I24" i="1"/>
  <c r="I21" i="1"/>
  <c r="I19" i="1"/>
  <c r="I14" i="1"/>
  <c r="I12" i="1"/>
  <c r="I9" i="1"/>
  <c r="I8" i="1" s="1"/>
  <c r="I5" i="1"/>
  <c r="H85" i="1"/>
  <c r="H86" i="1"/>
  <c r="H83" i="1"/>
  <c r="H79" i="1"/>
  <c r="H76" i="1"/>
  <c r="H74" i="1"/>
  <c r="H72" i="1"/>
  <c r="H68" i="1"/>
  <c r="H64" i="1"/>
  <c r="H63" i="1" s="1"/>
  <c r="H65" i="1"/>
  <c r="H56" i="1"/>
  <c r="H55" i="1" s="1"/>
  <c r="H59" i="1"/>
  <c r="H57" i="1"/>
  <c r="H53" i="1"/>
  <c r="H52" i="1" s="1"/>
  <c r="H51" i="1" s="1"/>
  <c r="H47" i="1"/>
  <c r="H46" i="1" s="1"/>
  <c r="H45" i="1" s="1"/>
  <c r="H49" i="1"/>
  <c r="H42" i="1"/>
  <c r="H41" i="1" s="1"/>
  <c r="H39" i="1"/>
  <c r="H38" i="1" s="1"/>
  <c r="H35" i="1"/>
  <c r="H34" i="1" s="1"/>
  <c r="H32" i="1"/>
  <c r="H31" i="1" s="1"/>
  <c r="H29" i="1"/>
  <c r="H28" i="1" s="1"/>
  <c r="H24" i="1"/>
  <c r="H21" i="1"/>
  <c r="H19" i="1"/>
  <c r="H14" i="1"/>
  <c r="H8" i="1" s="1"/>
  <c r="H12" i="1"/>
  <c r="H9" i="1"/>
  <c r="H5" i="1"/>
  <c r="G86" i="1"/>
  <c r="G85" i="1" s="1"/>
  <c r="G83" i="1"/>
  <c r="G72" i="1"/>
  <c r="G79" i="1"/>
  <c r="G76" i="1"/>
  <c r="G74" i="1"/>
  <c r="I71" i="1" l="1"/>
  <c r="I45" i="1"/>
  <c r="I4" i="1"/>
  <c r="I67" i="1"/>
  <c r="H4" i="1"/>
  <c r="H71" i="1"/>
  <c r="H67" i="1" s="1"/>
  <c r="G68" i="1"/>
  <c r="G65" i="1"/>
  <c r="G64" i="1" s="1"/>
  <c r="G63" i="1" s="1"/>
  <c r="G59" i="1"/>
  <c r="H88" i="1" l="1"/>
  <c r="G67" i="1"/>
  <c r="I88" i="1"/>
  <c r="G57" i="1"/>
  <c r="G56" i="1" s="1"/>
  <c r="G55" i="1" s="1"/>
  <c r="G53" i="1"/>
  <c r="G52" i="1" s="1"/>
  <c r="G51" i="1" s="1"/>
  <c r="G49" i="1"/>
  <c r="G47" i="1"/>
  <c r="G46" i="1" s="1"/>
  <c r="G45" i="1" s="1"/>
  <c r="G42" i="1"/>
  <c r="G41" i="1" s="1"/>
  <c r="G39" i="1"/>
  <c r="G38" i="1" s="1"/>
  <c r="G35" i="1"/>
  <c r="G34" i="1" s="1"/>
  <c r="G32" i="1"/>
  <c r="G31" i="1" s="1"/>
  <c r="G29" i="1"/>
  <c r="G28" i="1" s="1"/>
  <c r="G24" i="1"/>
  <c r="G21" i="1"/>
  <c r="G19" i="1"/>
  <c r="G14" i="1"/>
  <c r="G12" i="1"/>
  <c r="G9" i="1"/>
  <c r="G8" i="1" s="1"/>
  <c r="G5" i="1"/>
  <c r="C86" i="1"/>
  <c r="C85" i="1" s="1"/>
  <c r="C83" i="1"/>
  <c r="C79" i="1"/>
  <c r="C76" i="1"/>
  <c r="C74" i="1"/>
  <c r="C72" i="1"/>
  <c r="C68" i="1"/>
  <c r="C65" i="1"/>
  <c r="C64" i="1" s="1"/>
  <c r="C63" i="1" s="1"/>
  <c r="C57" i="1"/>
  <c r="C59" i="1"/>
  <c r="C53" i="1"/>
  <c r="C52" i="1" s="1"/>
  <c r="C51" i="1" s="1"/>
  <c r="C49" i="1"/>
  <c r="C47" i="1"/>
  <c r="C46" i="1" s="1"/>
  <c r="C42" i="1"/>
  <c r="C41" i="1" s="1"/>
  <c r="C39" i="1"/>
  <c r="C38" i="1" s="1"/>
  <c r="C35" i="1"/>
  <c r="C34" i="1" s="1"/>
  <c r="C32" i="1"/>
  <c r="C31" i="1" s="1"/>
  <c r="C29" i="1"/>
  <c r="C28" i="1" s="1"/>
  <c r="C24" i="1"/>
  <c r="C21" i="1"/>
  <c r="C19" i="1"/>
  <c r="C14" i="1"/>
  <c r="C12" i="1"/>
  <c r="C9" i="1"/>
  <c r="C5" i="1"/>
  <c r="C8" i="1" l="1"/>
  <c r="C45" i="1"/>
  <c r="C56" i="1"/>
  <c r="C55" i="1" s="1"/>
  <c r="C71" i="1"/>
  <c r="C67" i="1" s="1"/>
  <c r="C4" i="1"/>
  <c r="G4" i="1"/>
  <c r="G88" i="1" s="1"/>
  <c r="C88" i="1" l="1"/>
</calcChain>
</file>

<file path=xl/sharedStrings.xml><?xml version="1.0" encoding="utf-8"?>
<sst xmlns="http://schemas.openxmlformats.org/spreadsheetml/2006/main" count="184" uniqueCount="143">
  <si>
    <t>Наименование показателей</t>
  </si>
  <si>
    <t>Проект бюджета на 2018 год</t>
  </si>
  <si>
    <t>Проект бюджета на 2019 год</t>
  </si>
  <si>
    <t>Центральный аппарат</t>
  </si>
  <si>
    <t>Фонд оплаты труда и страховые взносы</t>
  </si>
  <si>
    <t>Заработная плата</t>
  </si>
  <si>
    <t>Услуги связи</t>
  </si>
  <si>
    <t>Иные услуги связи</t>
  </si>
  <si>
    <t>Коммунальные услуги</t>
  </si>
  <si>
    <t>Услуги по содержанию имущества</t>
  </si>
  <si>
    <t>Пусконаладочные работы, техническое обслуживание</t>
  </si>
  <si>
    <t>Иные работы, услуги, относящиеся к прочим</t>
  </si>
  <si>
    <t>Услуги по страхованию имущества, гражданской ответственности и здоровья</t>
  </si>
  <si>
    <t>Услуги по предоставлению правовых баз</t>
  </si>
  <si>
    <t>Прочие расходы</t>
  </si>
  <si>
    <t>Проведение мероприятий</t>
  </si>
  <si>
    <t>Увеличение стоимости материальных запасов</t>
  </si>
  <si>
    <t>Приобретение горюче-смазочных материалов, включая специальное топливо</t>
  </si>
  <si>
    <t>Приобретение запасных частей</t>
  </si>
  <si>
    <t>Оплата хозматериалов и канцелярских принадлежностей</t>
  </si>
  <si>
    <t>Уплата налога на имущество организаций и земельного налога</t>
  </si>
  <si>
    <t>Уплата разного рода платежей, налогов, штрафов, пеней</t>
  </si>
  <si>
    <t>Уплата прочих налогов, сборов и иных платежей</t>
  </si>
  <si>
    <t>Глава администрации</t>
  </si>
  <si>
    <t>Начисления на выплаты по оплате труда</t>
  </si>
  <si>
    <t>Резервный фонд</t>
  </si>
  <si>
    <t>Иные прочие расходы</t>
  </si>
  <si>
    <t>Прочая закупка товаров, работ и услуг для обеспечения государственных (муниципальных) нужд</t>
  </si>
  <si>
    <t>Прочие работы, услуги</t>
  </si>
  <si>
    <t>Пособия, компенсации и иные социальные выплаты гражданам, кроме публичных нормативных обязательств</t>
  </si>
  <si>
    <t>Пособия по социальной помощи населению</t>
  </si>
  <si>
    <t>Дорожное хозяйство</t>
  </si>
  <si>
    <t>Работы, услуги по содержанию имущества</t>
  </si>
  <si>
    <t>Текущий ремонт нефинансовых активов</t>
  </si>
  <si>
    <t>Оплата потребления электроэнергии</t>
  </si>
  <si>
    <t>Культура, кинематография</t>
  </si>
  <si>
    <t>Фонд оплаты труда казенных учреждений и страховые взносы</t>
  </si>
  <si>
    <t>ВСЕГО:</t>
  </si>
  <si>
    <t xml:space="preserve">Глава Адинистрации Донгаронского с/п                         </t>
  </si>
  <si>
    <t>Специалист</t>
  </si>
  <si>
    <t>З.А. Болотаева</t>
  </si>
  <si>
    <t>Услуги интернет-провайдеров</t>
  </si>
  <si>
    <t>Э.Ш. Булкаев</t>
  </si>
  <si>
    <t>Увеличение стоимости основных средств</t>
  </si>
  <si>
    <t>Приобретение (изготовление) оборудования</t>
  </si>
  <si>
    <t>Проект бюджета на 2020 год</t>
  </si>
  <si>
    <t>Проект бюджета Администрации Донгаронского сельского поселения на 2018 год и плановый период 2019-2020 гг. (РАСХОДЫ)</t>
  </si>
  <si>
    <t>Код БК РФ</t>
  </si>
  <si>
    <t>Уточненный план на 2017 год</t>
  </si>
  <si>
    <t>Исполнено за 1-ое полугодие</t>
  </si>
  <si>
    <t>Ожидаемое исполнение за 2-ое полугодие</t>
  </si>
  <si>
    <t>Ожидаемое исполнение за 2017 год</t>
  </si>
  <si>
    <t>911  0104  7520000000  000</t>
  </si>
  <si>
    <t>911  0104  7520000110 000</t>
  </si>
  <si>
    <t>911  0104  7520000110 121 М 211</t>
  </si>
  <si>
    <t>911  0104  7520000110 129 М 213</t>
  </si>
  <si>
    <t>911 0104  7520000190 244 М 221.01</t>
  </si>
  <si>
    <t>911 0104  7520000190 244 М 221.02</t>
  </si>
  <si>
    <t>911 0104  7520000190 244  М 225.06</t>
  </si>
  <si>
    <t>911 0104  7520000190 244 М 226.01</t>
  </si>
  <si>
    <t>911 0104  7520000190 244 М 226.02</t>
  </si>
  <si>
    <t>911 0104  7520000190 244 М 226.09</t>
  </si>
  <si>
    <t>911  0104  7520000190 244 М 290</t>
  </si>
  <si>
    <t>911  0104  7520000190 244 М 290.06</t>
  </si>
  <si>
    <t>911  0104  7520000190 244 М 310</t>
  </si>
  <si>
    <t>911  0104  7520000190  244 М 310.05</t>
  </si>
  <si>
    <t>911  0104  7520000190  244 М 310.06</t>
  </si>
  <si>
    <t>911  0104  7520000190  244 М 340</t>
  </si>
  <si>
    <t>911  0104  7520000190  244 М 340.04</t>
  </si>
  <si>
    <t>911  0104  7520000190  244 М 340.07</t>
  </si>
  <si>
    <t>911  0104  7520000190  244  М 340.06</t>
  </si>
  <si>
    <t>911  0104  7520000190  851  000</t>
  </si>
  <si>
    <t>911  0104  7520000190  851  М 290</t>
  </si>
  <si>
    <t>911  0104  7520000190 851 М 290.04</t>
  </si>
  <si>
    <t xml:space="preserve">911  0104  7520000190  852  000 </t>
  </si>
  <si>
    <t>911  0104  7520000190  852  М 290</t>
  </si>
  <si>
    <t>911  0104  7520000190  852  М 290.04</t>
  </si>
  <si>
    <t xml:space="preserve">911  0104  7530000000 000 </t>
  </si>
  <si>
    <t>911  0104  7530000110 000</t>
  </si>
  <si>
    <t>911  0104  7530000110 121 М 211</t>
  </si>
  <si>
    <t>911  0104  7530000110 129 М 213</t>
  </si>
  <si>
    <t xml:space="preserve">911  0111  7810000000  000 </t>
  </si>
  <si>
    <t>911  0111  7810000000 870  М 290</t>
  </si>
  <si>
    <t>911  0111  7810000000 870  М 290.01</t>
  </si>
  <si>
    <t>Осуществление первичного воинского учета на территориях, где отсутствуют военные комиссариаты</t>
  </si>
  <si>
    <t>911  0203  9940051180 000</t>
  </si>
  <si>
    <t>911  0203  9940051180  121  М 211</t>
  </si>
  <si>
    <t>911  0203  9940051180  129  М 213</t>
  </si>
  <si>
    <t>911  0401  8130004010  000</t>
  </si>
  <si>
    <t>911  0401  8130004010  244 М 226</t>
  </si>
  <si>
    <t>911  0401  8130004010  244 М 226.01</t>
  </si>
  <si>
    <t>911  0401  8130004010  321 М 262</t>
  </si>
  <si>
    <t>911  0104  7520000190 244 000</t>
  </si>
  <si>
    <t>911 0104  7520000190  244 М 225</t>
  </si>
  <si>
    <t>911 0104  7520000190 244 М 226</t>
  </si>
  <si>
    <t>911  0401  8130004010  244  000</t>
  </si>
  <si>
    <t>911  0401  8130004010  321  000</t>
  </si>
  <si>
    <t xml:space="preserve">911  0409  8110104091  000  000  </t>
  </si>
  <si>
    <t xml:space="preserve">911  0409  8110104091  244  000  </t>
  </si>
  <si>
    <t>911  0409  8110104091  244  М 225</t>
  </si>
  <si>
    <t>911  0409  8110104091  244  М 225.03</t>
  </si>
  <si>
    <t>Благоустройство</t>
  </si>
  <si>
    <t xml:space="preserve">911  0503  8920005030 000  000  </t>
  </si>
  <si>
    <t>911  0503  8920005030  244  000</t>
  </si>
  <si>
    <t>911  0503  8920005030  244  М 226</t>
  </si>
  <si>
    <t>911  0503  8920005030  244  М 226.01</t>
  </si>
  <si>
    <t>911  0503  8920005030  244  М 340</t>
  </si>
  <si>
    <t>911  0503  8920005030  244  М 340.04</t>
  </si>
  <si>
    <t>911  0503  8920005030  244  М 340.07</t>
  </si>
  <si>
    <t>Уличное освещение</t>
  </si>
  <si>
    <t>911  0503  8930005060  000  000</t>
  </si>
  <si>
    <t>911  0503  8930005060  244  000</t>
  </si>
  <si>
    <t>911  0503  8930005060  244  М 223</t>
  </si>
  <si>
    <t>911  0503  8930005060  244  М 223.02</t>
  </si>
  <si>
    <t xml:space="preserve">911  0801  8420122000  000  000 </t>
  </si>
  <si>
    <t>911  0801  8420122000 111  000</t>
  </si>
  <si>
    <t>911  0801  8420122000  111  М 211</t>
  </si>
  <si>
    <t>911  0801  8420122000  119  М 213</t>
  </si>
  <si>
    <t>911  0801  8420118259  244  000</t>
  </si>
  <si>
    <t>911  0801  8420118059 244 М 223</t>
  </si>
  <si>
    <t>911  0801  8420118059 244 М 223.02</t>
  </si>
  <si>
    <t>911  0801  8420118059 244 М 225</t>
  </si>
  <si>
    <t>911  0801  8420118059 244 М 225.03</t>
  </si>
  <si>
    <t>911  0801  8420118059 244 М 226</t>
  </si>
  <si>
    <t>911  0801  8420118059 244 М 226.01</t>
  </si>
  <si>
    <t>911  0801  8420118059 244 М 290</t>
  </si>
  <si>
    <t>911  0801  8420118059 244 М 290.06</t>
  </si>
  <si>
    <t>911  0801  8420118059 244 М 340</t>
  </si>
  <si>
    <t>911  0801  8420118059 244 М 340.07</t>
  </si>
  <si>
    <t>911  0801  8420118259  851  000</t>
  </si>
  <si>
    <t>911  0801  8420118259  851  М 290</t>
  </si>
  <si>
    <t>911  0801  8420118259  851  М 290.04</t>
  </si>
  <si>
    <t>911 0104  7520000190 244 М 221</t>
  </si>
  <si>
    <t>911 0104  7520000190 244 М 226.14</t>
  </si>
  <si>
    <t>Иготовление бланочной продукции</t>
  </si>
  <si>
    <t>911  0503  8920005030  244  М 340.01</t>
  </si>
  <si>
    <t>Увеличение стоимости иных материальных запасов</t>
  </si>
  <si>
    <t>911  0801  8420118059 244 М 226.15</t>
  </si>
  <si>
    <t>Установка системы видеонаблюдения</t>
  </si>
  <si>
    <r>
      <rPr>
        <sz val="11"/>
        <color theme="1"/>
        <rFont val="Calibri"/>
        <family val="2"/>
        <charset val="204"/>
        <scheme val="minor"/>
      </rPr>
      <t>Приобретение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>мебели</t>
    </r>
  </si>
  <si>
    <t>911 0801 8420118059 244 М 310</t>
  </si>
  <si>
    <t>911 0801 8420118059 244 М 310.06</t>
  </si>
  <si>
    <t>915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</si>
</sst>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" fontId="3" fillId="2" borderId="1" xfId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0" xfId="0" applyFont="1"/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0" fontId="3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2"/>
  <sheetViews>
    <sheetView tabSelected="1" workbookViewId="0">
      <selection activeCell="I8" sqref="I8"/>
    </sheetView>
  </sheetViews>
  <sheetFormatPr defaultRowHeight="15" x14ac:dyDescent="0.25"/>
  <cols>
    <col min="1" max="1" width="32.85546875" style="1" customWidth="1"/>
    <col min="2" max="2" width="48.85546875" style="26" customWidth="1"/>
    <col min="3" max="4" width="12.7109375" style="28" customWidth="1"/>
    <col min="5" max="5" width="12.7109375" style="29" customWidth="1"/>
    <col min="6" max="6" width="12.7109375" style="28" customWidth="1"/>
    <col min="7" max="7" width="10.85546875" style="28" customWidth="1"/>
    <col min="8" max="9" width="11" style="28" customWidth="1"/>
    <col min="10" max="16384" width="9.140625" style="1"/>
  </cols>
  <sheetData>
    <row r="1" spans="1:9" x14ac:dyDescent="0.25">
      <c r="B1" s="2" t="s">
        <v>46</v>
      </c>
      <c r="C1" s="3"/>
      <c r="D1" s="3"/>
      <c r="E1" s="3"/>
      <c r="F1" s="3"/>
      <c r="G1" s="3"/>
      <c r="H1" s="3"/>
      <c r="I1" s="3"/>
    </row>
    <row r="3" spans="1:9" s="6" customFormat="1" ht="58.5" customHeight="1" x14ac:dyDescent="0.25">
      <c r="A3" s="4" t="s">
        <v>47</v>
      </c>
      <c r="B3" s="4" t="s">
        <v>0</v>
      </c>
      <c r="C3" s="4" t="s">
        <v>48</v>
      </c>
      <c r="D3" s="4" t="s">
        <v>49</v>
      </c>
      <c r="E3" s="5" t="s">
        <v>50</v>
      </c>
      <c r="F3" s="4" t="s">
        <v>51</v>
      </c>
      <c r="G3" s="4" t="s">
        <v>1</v>
      </c>
      <c r="H3" s="4" t="s">
        <v>2</v>
      </c>
      <c r="I3" s="4" t="s">
        <v>45</v>
      </c>
    </row>
    <row r="4" spans="1:9" s="11" customFormat="1" x14ac:dyDescent="0.25">
      <c r="A4" s="7" t="s">
        <v>52</v>
      </c>
      <c r="B4" s="8" t="s">
        <v>3</v>
      </c>
      <c r="C4" s="9">
        <f>C5+C8+C28+C31</f>
        <v>846</v>
      </c>
      <c r="D4" s="10">
        <f>D5+D8+D28+D31</f>
        <v>377</v>
      </c>
      <c r="E4" s="10">
        <v>459</v>
      </c>
      <c r="F4" s="10">
        <f>F5+F8+F28+F31</f>
        <v>836</v>
      </c>
      <c r="G4" s="9">
        <f>G5+G8+G28+G31</f>
        <v>969</v>
      </c>
      <c r="H4" s="9">
        <f>H5+H8+H28+H31</f>
        <v>1035</v>
      </c>
      <c r="I4" s="9">
        <f>I5+I8+I28+I31</f>
        <v>1064</v>
      </c>
    </row>
    <row r="5" spans="1:9" s="15" customFormat="1" x14ac:dyDescent="0.25">
      <c r="A5" s="12" t="s">
        <v>53</v>
      </c>
      <c r="B5" s="13" t="s">
        <v>4</v>
      </c>
      <c r="C5" s="14">
        <f>SUM(C6:C7)</f>
        <v>613</v>
      </c>
      <c r="D5" s="12">
        <f>SUM(D6:D7)</f>
        <v>322</v>
      </c>
      <c r="E5" s="12">
        <v>281</v>
      </c>
      <c r="F5" s="12">
        <f>SUM(F6:F7)</f>
        <v>603</v>
      </c>
      <c r="G5" s="14">
        <f>SUM(G6:G7)</f>
        <v>685</v>
      </c>
      <c r="H5" s="14">
        <f>SUM(H6:H7)</f>
        <v>751</v>
      </c>
      <c r="I5" s="14">
        <f>SUM(I6:I7)</f>
        <v>780</v>
      </c>
    </row>
    <row r="6" spans="1:9" x14ac:dyDescent="0.25">
      <c r="A6" s="16" t="s">
        <v>54</v>
      </c>
      <c r="B6" s="17" t="s">
        <v>5</v>
      </c>
      <c r="C6" s="18">
        <v>470</v>
      </c>
      <c r="D6" s="16">
        <v>262</v>
      </c>
      <c r="E6" s="16">
        <v>207</v>
      </c>
      <c r="F6" s="16">
        <v>469</v>
      </c>
      <c r="G6" s="18">
        <v>525</v>
      </c>
      <c r="H6" s="18">
        <v>580</v>
      </c>
      <c r="I6" s="18">
        <v>600</v>
      </c>
    </row>
    <row r="7" spans="1:9" ht="14.25" customHeight="1" x14ac:dyDescent="0.25">
      <c r="A7" s="16" t="s">
        <v>55</v>
      </c>
      <c r="B7" s="17" t="s">
        <v>24</v>
      </c>
      <c r="C7" s="18">
        <v>143</v>
      </c>
      <c r="D7" s="16">
        <v>60</v>
      </c>
      <c r="E7" s="16">
        <v>74</v>
      </c>
      <c r="F7" s="16">
        <v>134</v>
      </c>
      <c r="G7" s="18">
        <v>160</v>
      </c>
      <c r="H7" s="18">
        <v>171</v>
      </c>
      <c r="I7" s="18">
        <v>180</v>
      </c>
    </row>
    <row r="8" spans="1:9" s="15" customFormat="1" ht="45" x14ac:dyDescent="0.25">
      <c r="A8" s="19" t="s">
        <v>92</v>
      </c>
      <c r="B8" s="13" t="s">
        <v>27</v>
      </c>
      <c r="C8" s="14">
        <f>C9+C12+C14+C19+C21+C24</f>
        <v>230</v>
      </c>
      <c r="D8" s="12">
        <f>D9+D12+D14+D24</f>
        <v>55</v>
      </c>
      <c r="E8" s="12">
        <v>175</v>
      </c>
      <c r="F8" s="12">
        <f>F9+F12+F14+F21+F19+F24</f>
        <v>230</v>
      </c>
      <c r="G8" s="14">
        <f>G9+G12+G14+G19+G21+G24</f>
        <v>281</v>
      </c>
      <c r="H8" s="14">
        <f>H9+H12+H14+H19+H21+H24</f>
        <v>281</v>
      </c>
      <c r="I8" s="14">
        <f>I9+I12+I14+I19+I21+I24</f>
        <v>281</v>
      </c>
    </row>
    <row r="9" spans="1:9" s="15" customFormat="1" x14ac:dyDescent="0.25">
      <c r="A9" s="12" t="s">
        <v>132</v>
      </c>
      <c r="B9" s="13" t="s">
        <v>6</v>
      </c>
      <c r="C9" s="14">
        <f>SUM(C10:C11)</f>
        <v>42</v>
      </c>
      <c r="D9" s="12">
        <f>SUM(D10:D11)</f>
        <v>15</v>
      </c>
      <c r="E9" s="12">
        <v>27</v>
      </c>
      <c r="F9" s="12">
        <f>SUM(F10:F11)</f>
        <v>42</v>
      </c>
      <c r="G9" s="14">
        <f>SUM(G10:G11)</f>
        <v>35</v>
      </c>
      <c r="H9" s="14">
        <f>SUM(H10:H11)</f>
        <v>35</v>
      </c>
      <c r="I9" s="14">
        <f>SUM(I10:I11)</f>
        <v>35</v>
      </c>
    </row>
    <row r="10" spans="1:9" x14ac:dyDescent="0.25">
      <c r="A10" s="16" t="s">
        <v>56</v>
      </c>
      <c r="B10" s="17" t="s">
        <v>7</v>
      </c>
      <c r="C10" s="18">
        <v>22</v>
      </c>
      <c r="D10" s="16">
        <v>15</v>
      </c>
      <c r="E10" s="16">
        <v>7</v>
      </c>
      <c r="F10" s="16">
        <v>22</v>
      </c>
      <c r="G10" s="18">
        <v>17</v>
      </c>
      <c r="H10" s="18">
        <v>17</v>
      </c>
      <c r="I10" s="18">
        <v>17</v>
      </c>
    </row>
    <row r="11" spans="1:9" x14ac:dyDescent="0.25">
      <c r="A11" s="16" t="s">
        <v>57</v>
      </c>
      <c r="B11" s="17" t="s">
        <v>41</v>
      </c>
      <c r="C11" s="18">
        <v>20</v>
      </c>
      <c r="D11" s="16">
        <v>0</v>
      </c>
      <c r="E11" s="16">
        <v>20</v>
      </c>
      <c r="F11" s="16">
        <v>20</v>
      </c>
      <c r="G11" s="18">
        <v>18</v>
      </c>
      <c r="H11" s="18">
        <v>18</v>
      </c>
      <c r="I11" s="18">
        <v>18</v>
      </c>
    </row>
    <row r="12" spans="1:9" s="15" customFormat="1" x14ac:dyDescent="0.25">
      <c r="A12" s="12" t="s">
        <v>93</v>
      </c>
      <c r="B12" s="13" t="s">
        <v>9</v>
      </c>
      <c r="C12" s="14">
        <f>SUM(C13)</f>
        <v>5</v>
      </c>
      <c r="D12" s="12">
        <f>D13</f>
        <v>0</v>
      </c>
      <c r="E12" s="12">
        <v>5</v>
      </c>
      <c r="F12" s="12">
        <f>F13</f>
        <v>5</v>
      </c>
      <c r="G12" s="14">
        <f>G13</f>
        <v>8</v>
      </c>
      <c r="H12" s="14">
        <f>H13</f>
        <v>8</v>
      </c>
      <c r="I12" s="14">
        <f>I13</f>
        <v>8</v>
      </c>
    </row>
    <row r="13" spans="1:9" ht="30" x14ac:dyDescent="0.25">
      <c r="A13" s="16" t="s">
        <v>58</v>
      </c>
      <c r="B13" s="17" t="s">
        <v>10</v>
      </c>
      <c r="C13" s="18">
        <v>5</v>
      </c>
      <c r="D13" s="16">
        <v>0</v>
      </c>
      <c r="E13" s="16">
        <v>5</v>
      </c>
      <c r="F13" s="16">
        <v>5</v>
      </c>
      <c r="G13" s="18">
        <v>8</v>
      </c>
      <c r="H13" s="18">
        <v>8</v>
      </c>
      <c r="I13" s="18">
        <v>8</v>
      </c>
    </row>
    <row r="14" spans="1:9" s="15" customFormat="1" x14ac:dyDescent="0.25">
      <c r="A14" s="12" t="s">
        <v>94</v>
      </c>
      <c r="B14" s="13" t="s">
        <v>28</v>
      </c>
      <c r="C14" s="14">
        <f>SUM(C15:C17)</f>
        <v>48</v>
      </c>
      <c r="D14" s="12">
        <f>SUM(D15:D18)</f>
        <v>11</v>
      </c>
      <c r="E14" s="12">
        <v>37</v>
      </c>
      <c r="F14" s="12">
        <f>SUM(F15:F18)</f>
        <v>48</v>
      </c>
      <c r="G14" s="14">
        <f>SUM(G15:G18)</f>
        <v>61</v>
      </c>
      <c r="H14" s="14">
        <f>SUM(H15:H18)</f>
        <v>61</v>
      </c>
      <c r="I14" s="14">
        <f>SUM(I15:I18)</f>
        <v>61</v>
      </c>
    </row>
    <row r="15" spans="1:9" x14ac:dyDescent="0.25">
      <c r="A15" s="16" t="s">
        <v>59</v>
      </c>
      <c r="B15" s="17" t="s">
        <v>11</v>
      </c>
      <c r="C15" s="18">
        <v>8</v>
      </c>
      <c r="D15" s="16">
        <v>3</v>
      </c>
      <c r="E15" s="16">
        <v>5</v>
      </c>
      <c r="F15" s="16">
        <v>8</v>
      </c>
      <c r="G15" s="18">
        <v>6</v>
      </c>
      <c r="H15" s="18">
        <v>6</v>
      </c>
      <c r="I15" s="18">
        <v>6</v>
      </c>
    </row>
    <row r="16" spans="1:9" ht="30" x14ac:dyDescent="0.25">
      <c r="A16" s="16" t="s">
        <v>60</v>
      </c>
      <c r="B16" s="17" t="s">
        <v>12</v>
      </c>
      <c r="C16" s="18">
        <v>5</v>
      </c>
      <c r="D16" s="16">
        <v>0</v>
      </c>
      <c r="E16" s="16">
        <v>5</v>
      </c>
      <c r="F16" s="16">
        <v>5</v>
      </c>
      <c r="G16" s="18">
        <v>5</v>
      </c>
      <c r="H16" s="18">
        <v>5</v>
      </c>
      <c r="I16" s="18">
        <v>5</v>
      </c>
    </row>
    <row r="17" spans="1:9" x14ac:dyDescent="0.25">
      <c r="A17" s="16" t="s">
        <v>61</v>
      </c>
      <c r="B17" s="17" t="s">
        <v>13</v>
      </c>
      <c r="C17" s="18">
        <v>35</v>
      </c>
      <c r="D17" s="16">
        <v>8</v>
      </c>
      <c r="E17" s="16">
        <v>27</v>
      </c>
      <c r="F17" s="16">
        <v>35</v>
      </c>
      <c r="G17" s="18">
        <v>35</v>
      </c>
      <c r="H17" s="18">
        <v>35</v>
      </c>
      <c r="I17" s="18">
        <v>35</v>
      </c>
    </row>
    <row r="18" spans="1:9" x14ac:dyDescent="0.25">
      <c r="A18" s="16" t="s">
        <v>133</v>
      </c>
      <c r="B18" s="17" t="s">
        <v>134</v>
      </c>
      <c r="C18" s="18">
        <v>0</v>
      </c>
      <c r="D18" s="16">
        <v>0</v>
      </c>
      <c r="E18" s="16">
        <v>0</v>
      </c>
      <c r="F18" s="16">
        <v>0</v>
      </c>
      <c r="G18" s="18">
        <v>15</v>
      </c>
      <c r="H18" s="18">
        <v>15</v>
      </c>
      <c r="I18" s="18">
        <v>15</v>
      </c>
    </row>
    <row r="19" spans="1:9" s="15" customFormat="1" x14ac:dyDescent="0.25">
      <c r="A19" s="12" t="s">
        <v>62</v>
      </c>
      <c r="B19" s="13" t="s">
        <v>14</v>
      </c>
      <c r="C19" s="14">
        <f>C20</f>
        <v>0</v>
      </c>
      <c r="D19" s="12">
        <f>D20</f>
        <v>0</v>
      </c>
      <c r="E19" s="12">
        <v>0</v>
      </c>
      <c r="F19" s="12">
        <f>F20</f>
        <v>0</v>
      </c>
      <c r="G19" s="14">
        <f>G20</f>
        <v>35</v>
      </c>
      <c r="H19" s="14">
        <f>H20</f>
        <v>35</v>
      </c>
      <c r="I19" s="14">
        <f>I20</f>
        <v>35</v>
      </c>
    </row>
    <row r="20" spans="1:9" x14ac:dyDescent="0.25">
      <c r="A20" s="16" t="s">
        <v>63</v>
      </c>
      <c r="B20" s="17" t="s">
        <v>15</v>
      </c>
      <c r="C20" s="18">
        <v>0</v>
      </c>
      <c r="D20" s="16">
        <v>0</v>
      </c>
      <c r="E20" s="16">
        <v>0</v>
      </c>
      <c r="F20" s="16">
        <v>0</v>
      </c>
      <c r="G20" s="18">
        <v>35</v>
      </c>
      <c r="H20" s="18">
        <v>35</v>
      </c>
      <c r="I20" s="18">
        <v>35</v>
      </c>
    </row>
    <row r="21" spans="1:9" s="15" customFormat="1" x14ac:dyDescent="0.25">
      <c r="A21" s="12" t="s">
        <v>64</v>
      </c>
      <c r="B21" s="13" t="s">
        <v>43</v>
      </c>
      <c r="C21" s="14">
        <f>SUM(C22:C23)</f>
        <v>35</v>
      </c>
      <c r="D21" s="12">
        <f>SUM(D22:D23)</f>
        <v>0</v>
      </c>
      <c r="E21" s="12">
        <v>35</v>
      </c>
      <c r="F21" s="12">
        <f>SUM(F22:F23)</f>
        <v>35</v>
      </c>
      <c r="G21" s="14">
        <f>SUM(G22:G23)</f>
        <v>35</v>
      </c>
      <c r="H21" s="14">
        <f>SUM(H22:H23)</f>
        <v>35</v>
      </c>
      <c r="I21" s="14">
        <f>SUM(I22:I23)</f>
        <v>35</v>
      </c>
    </row>
    <row r="22" spans="1:9" s="15" customFormat="1" x14ac:dyDescent="0.25">
      <c r="A22" s="16" t="s">
        <v>65</v>
      </c>
      <c r="B22" s="13" t="s">
        <v>139</v>
      </c>
      <c r="C22" s="18">
        <v>0</v>
      </c>
      <c r="D22" s="16">
        <v>0</v>
      </c>
      <c r="E22" s="12">
        <v>0</v>
      </c>
      <c r="F22" s="12">
        <v>0</v>
      </c>
      <c r="G22" s="18">
        <v>0</v>
      </c>
      <c r="H22" s="18">
        <v>35</v>
      </c>
      <c r="I22" s="18">
        <v>35</v>
      </c>
    </row>
    <row r="23" spans="1:9" x14ac:dyDescent="0.25">
      <c r="A23" s="16" t="s">
        <v>66</v>
      </c>
      <c r="B23" s="17" t="s">
        <v>44</v>
      </c>
      <c r="C23" s="18">
        <v>35</v>
      </c>
      <c r="D23" s="16">
        <v>0</v>
      </c>
      <c r="E23" s="16">
        <v>35</v>
      </c>
      <c r="F23" s="16">
        <v>35</v>
      </c>
      <c r="G23" s="18">
        <v>35</v>
      </c>
      <c r="H23" s="18">
        <v>0</v>
      </c>
      <c r="I23" s="18">
        <v>0</v>
      </c>
    </row>
    <row r="24" spans="1:9" s="15" customFormat="1" x14ac:dyDescent="0.25">
      <c r="A24" s="12" t="s">
        <v>67</v>
      </c>
      <c r="B24" s="13" t="s">
        <v>16</v>
      </c>
      <c r="C24" s="14">
        <f>SUM(C25:C27)</f>
        <v>100</v>
      </c>
      <c r="D24" s="12">
        <f>SUM(D25:D27)</f>
        <v>29</v>
      </c>
      <c r="E24" s="12">
        <v>71</v>
      </c>
      <c r="F24" s="12">
        <f>SUM(F25:F27)</f>
        <v>100</v>
      </c>
      <c r="G24" s="14">
        <f>SUM(G25:G27)</f>
        <v>107</v>
      </c>
      <c r="H24" s="14">
        <f>SUM(H25:H27)</f>
        <v>107</v>
      </c>
      <c r="I24" s="14">
        <f>SUM(I25:I27)</f>
        <v>107</v>
      </c>
    </row>
    <row r="25" spans="1:9" ht="30" x14ac:dyDescent="0.25">
      <c r="A25" s="16" t="s">
        <v>68</v>
      </c>
      <c r="B25" s="17" t="s">
        <v>17</v>
      </c>
      <c r="C25" s="18">
        <v>60</v>
      </c>
      <c r="D25" s="16">
        <v>24</v>
      </c>
      <c r="E25" s="16">
        <v>36</v>
      </c>
      <c r="F25" s="16">
        <v>60</v>
      </c>
      <c r="G25" s="18">
        <v>67</v>
      </c>
      <c r="H25" s="18">
        <v>67</v>
      </c>
      <c r="I25" s="18">
        <v>67</v>
      </c>
    </row>
    <row r="26" spans="1:9" x14ac:dyDescent="0.25">
      <c r="A26" s="16" t="s">
        <v>70</v>
      </c>
      <c r="B26" s="17" t="s">
        <v>18</v>
      </c>
      <c r="C26" s="18">
        <v>20</v>
      </c>
      <c r="D26" s="16">
        <v>0</v>
      </c>
      <c r="E26" s="16">
        <v>20</v>
      </c>
      <c r="F26" s="16">
        <v>20</v>
      </c>
      <c r="G26" s="18">
        <v>20</v>
      </c>
      <c r="H26" s="18">
        <v>20</v>
      </c>
      <c r="I26" s="18">
        <v>20</v>
      </c>
    </row>
    <row r="27" spans="1:9" ht="30" x14ac:dyDescent="0.25">
      <c r="A27" s="16" t="s">
        <v>69</v>
      </c>
      <c r="B27" s="17" t="s">
        <v>19</v>
      </c>
      <c r="C27" s="18">
        <v>20</v>
      </c>
      <c r="D27" s="16">
        <v>5</v>
      </c>
      <c r="E27" s="16">
        <v>15</v>
      </c>
      <c r="F27" s="16">
        <v>20</v>
      </c>
      <c r="G27" s="18">
        <v>20</v>
      </c>
      <c r="H27" s="18">
        <v>20</v>
      </c>
      <c r="I27" s="18">
        <v>20</v>
      </c>
    </row>
    <row r="28" spans="1:9" s="15" customFormat="1" ht="30" x14ac:dyDescent="0.25">
      <c r="A28" s="12" t="s">
        <v>71</v>
      </c>
      <c r="B28" s="13" t="s">
        <v>20</v>
      </c>
      <c r="C28" s="14">
        <f>C29</f>
        <v>2</v>
      </c>
      <c r="D28" s="12">
        <f>D29</f>
        <v>0</v>
      </c>
      <c r="E28" s="12">
        <v>2</v>
      </c>
      <c r="F28" s="12">
        <f>F29</f>
        <v>2</v>
      </c>
      <c r="G28" s="14">
        <f t="shared" ref="G28:I29" si="0">G29</f>
        <v>2</v>
      </c>
      <c r="H28" s="14">
        <f t="shared" si="0"/>
        <v>2</v>
      </c>
      <c r="I28" s="14">
        <f t="shared" si="0"/>
        <v>2</v>
      </c>
    </row>
    <row r="29" spans="1:9" s="15" customFormat="1" x14ac:dyDescent="0.25">
      <c r="A29" s="12" t="s">
        <v>72</v>
      </c>
      <c r="B29" s="13" t="s">
        <v>14</v>
      </c>
      <c r="C29" s="14">
        <f>C30</f>
        <v>2</v>
      </c>
      <c r="D29" s="12">
        <f>D30</f>
        <v>0</v>
      </c>
      <c r="E29" s="12">
        <v>2</v>
      </c>
      <c r="F29" s="12">
        <f>F30</f>
        <v>2</v>
      </c>
      <c r="G29" s="14">
        <f t="shared" si="0"/>
        <v>2</v>
      </c>
      <c r="H29" s="14">
        <f t="shared" si="0"/>
        <v>2</v>
      </c>
      <c r="I29" s="14">
        <f t="shared" si="0"/>
        <v>2</v>
      </c>
    </row>
    <row r="30" spans="1:9" ht="30" x14ac:dyDescent="0.25">
      <c r="A30" s="16" t="s">
        <v>73</v>
      </c>
      <c r="B30" s="17" t="s">
        <v>21</v>
      </c>
      <c r="C30" s="18">
        <v>2</v>
      </c>
      <c r="D30" s="16">
        <v>0</v>
      </c>
      <c r="E30" s="16">
        <v>2</v>
      </c>
      <c r="F30" s="16">
        <v>2</v>
      </c>
      <c r="G30" s="18">
        <v>2</v>
      </c>
      <c r="H30" s="18">
        <v>2</v>
      </c>
      <c r="I30" s="18">
        <v>2</v>
      </c>
    </row>
    <row r="31" spans="1:9" s="15" customFormat="1" x14ac:dyDescent="0.25">
      <c r="A31" s="12" t="s">
        <v>74</v>
      </c>
      <c r="B31" s="13" t="s">
        <v>22</v>
      </c>
      <c r="C31" s="14">
        <f>C32</f>
        <v>1</v>
      </c>
      <c r="D31" s="12">
        <f>D32</f>
        <v>0</v>
      </c>
      <c r="E31" s="12">
        <v>1</v>
      </c>
      <c r="F31" s="12">
        <f>F32</f>
        <v>1</v>
      </c>
      <c r="G31" s="14">
        <f t="shared" ref="G31:I32" si="1">G32</f>
        <v>1</v>
      </c>
      <c r="H31" s="14">
        <f t="shared" si="1"/>
        <v>1</v>
      </c>
      <c r="I31" s="14">
        <f t="shared" si="1"/>
        <v>1</v>
      </c>
    </row>
    <row r="32" spans="1:9" s="15" customFormat="1" x14ac:dyDescent="0.25">
      <c r="A32" s="12" t="s">
        <v>75</v>
      </c>
      <c r="B32" s="13" t="s">
        <v>14</v>
      </c>
      <c r="C32" s="14">
        <f>C33</f>
        <v>1</v>
      </c>
      <c r="D32" s="12">
        <f>D33</f>
        <v>0</v>
      </c>
      <c r="E32" s="12">
        <v>1</v>
      </c>
      <c r="F32" s="12">
        <f>F33</f>
        <v>1</v>
      </c>
      <c r="G32" s="14">
        <f t="shared" si="1"/>
        <v>1</v>
      </c>
      <c r="H32" s="14">
        <f t="shared" si="1"/>
        <v>1</v>
      </c>
      <c r="I32" s="14">
        <f t="shared" si="1"/>
        <v>1</v>
      </c>
    </row>
    <row r="33" spans="1:9" ht="30" x14ac:dyDescent="0.25">
      <c r="A33" s="16" t="s">
        <v>76</v>
      </c>
      <c r="B33" s="17" t="s">
        <v>21</v>
      </c>
      <c r="C33" s="18">
        <v>1</v>
      </c>
      <c r="D33" s="16">
        <v>0</v>
      </c>
      <c r="E33" s="16">
        <v>1</v>
      </c>
      <c r="F33" s="16">
        <v>1</v>
      </c>
      <c r="G33" s="18">
        <v>1</v>
      </c>
      <c r="H33" s="18">
        <v>1</v>
      </c>
      <c r="I33" s="18">
        <v>1</v>
      </c>
    </row>
    <row r="34" spans="1:9" s="11" customFormat="1" x14ac:dyDescent="0.25">
      <c r="A34" s="10" t="s">
        <v>77</v>
      </c>
      <c r="B34" s="8" t="s">
        <v>23</v>
      </c>
      <c r="C34" s="9">
        <f>C35</f>
        <v>420</v>
      </c>
      <c r="D34" s="10">
        <f>D35</f>
        <v>115</v>
      </c>
      <c r="E34" s="10">
        <v>286</v>
      </c>
      <c r="F34" s="10">
        <f>F35</f>
        <v>401</v>
      </c>
      <c r="G34" s="9">
        <f>G35</f>
        <v>493</v>
      </c>
      <c r="H34" s="9">
        <f>H35</f>
        <v>501</v>
      </c>
      <c r="I34" s="9">
        <f>I35</f>
        <v>521</v>
      </c>
    </row>
    <row r="35" spans="1:9" s="15" customFormat="1" x14ac:dyDescent="0.25">
      <c r="A35" s="12" t="s">
        <v>78</v>
      </c>
      <c r="B35" s="13" t="s">
        <v>4</v>
      </c>
      <c r="C35" s="14">
        <f>SUM(C36:C37)</f>
        <v>420</v>
      </c>
      <c r="D35" s="12">
        <f>SUM(D36:D37)</f>
        <v>115</v>
      </c>
      <c r="E35" s="12">
        <v>286</v>
      </c>
      <c r="F35" s="12">
        <f>SUM(F36:F37)</f>
        <v>401</v>
      </c>
      <c r="G35" s="14">
        <f>SUM(G36:G37)</f>
        <v>493</v>
      </c>
      <c r="H35" s="14">
        <f>SUM(H36:H37)</f>
        <v>501</v>
      </c>
      <c r="I35" s="14">
        <f>SUM(I36:I37)</f>
        <v>521</v>
      </c>
    </row>
    <row r="36" spans="1:9" x14ac:dyDescent="0.25">
      <c r="A36" s="16" t="s">
        <v>79</v>
      </c>
      <c r="B36" s="17" t="s">
        <v>5</v>
      </c>
      <c r="C36" s="18">
        <v>320</v>
      </c>
      <c r="D36" s="16">
        <v>91</v>
      </c>
      <c r="E36" s="16">
        <v>219</v>
      </c>
      <c r="F36" s="16">
        <v>310</v>
      </c>
      <c r="G36" s="18">
        <v>379</v>
      </c>
      <c r="H36" s="18">
        <v>385</v>
      </c>
      <c r="I36" s="18">
        <v>400</v>
      </c>
    </row>
    <row r="37" spans="1:9" x14ac:dyDescent="0.25">
      <c r="A37" s="16" t="s">
        <v>80</v>
      </c>
      <c r="B37" s="17" t="s">
        <v>24</v>
      </c>
      <c r="C37" s="18">
        <v>100</v>
      </c>
      <c r="D37" s="16">
        <v>24</v>
      </c>
      <c r="E37" s="16">
        <v>67</v>
      </c>
      <c r="F37" s="16">
        <v>91</v>
      </c>
      <c r="G37" s="18">
        <v>114</v>
      </c>
      <c r="H37" s="18">
        <v>116</v>
      </c>
      <c r="I37" s="18">
        <v>121</v>
      </c>
    </row>
    <row r="38" spans="1:9" s="11" customFormat="1" x14ac:dyDescent="0.25">
      <c r="A38" s="10" t="s">
        <v>81</v>
      </c>
      <c r="B38" s="8" t="s">
        <v>25</v>
      </c>
      <c r="C38" s="9">
        <f>C39</f>
        <v>20</v>
      </c>
      <c r="D38" s="10">
        <f>D39</f>
        <v>0</v>
      </c>
      <c r="E38" s="10">
        <v>20</v>
      </c>
      <c r="F38" s="10">
        <f>F39</f>
        <v>20</v>
      </c>
      <c r="G38" s="9">
        <f t="shared" ref="G38:I39" si="2">G39</f>
        <v>20</v>
      </c>
      <c r="H38" s="9">
        <f t="shared" si="2"/>
        <v>20</v>
      </c>
      <c r="I38" s="9">
        <f t="shared" si="2"/>
        <v>20</v>
      </c>
    </row>
    <row r="39" spans="1:9" s="15" customFormat="1" x14ac:dyDescent="0.25">
      <c r="A39" s="16" t="s">
        <v>82</v>
      </c>
      <c r="B39" s="13" t="s">
        <v>14</v>
      </c>
      <c r="C39" s="14">
        <f>C40</f>
        <v>20</v>
      </c>
      <c r="D39" s="12">
        <f>D40</f>
        <v>0</v>
      </c>
      <c r="E39" s="12">
        <v>20</v>
      </c>
      <c r="F39" s="12">
        <f>F40</f>
        <v>20</v>
      </c>
      <c r="G39" s="14">
        <f t="shared" si="2"/>
        <v>20</v>
      </c>
      <c r="H39" s="14">
        <f t="shared" si="2"/>
        <v>20</v>
      </c>
      <c r="I39" s="14">
        <f t="shared" si="2"/>
        <v>20</v>
      </c>
    </row>
    <row r="40" spans="1:9" x14ac:dyDescent="0.25">
      <c r="A40" s="16" t="s">
        <v>83</v>
      </c>
      <c r="B40" s="17" t="s">
        <v>26</v>
      </c>
      <c r="C40" s="18">
        <v>20</v>
      </c>
      <c r="D40" s="16">
        <v>0</v>
      </c>
      <c r="E40" s="16">
        <v>20</v>
      </c>
      <c r="F40" s="16">
        <v>20</v>
      </c>
      <c r="G40" s="18">
        <v>20</v>
      </c>
      <c r="H40" s="18">
        <v>20</v>
      </c>
      <c r="I40" s="18">
        <v>20</v>
      </c>
    </row>
    <row r="41" spans="1:9" s="11" customFormat="1" ht="45" x14ac:dyDescent="0.25">
      <c r="A41" s="10" t="s">
        <v>85</v>
      </c>
      <c r="B41" s="8" t="s">
        <v>84</v>
      </c>
      <c r="C41" s="9">
        <f>C42</f>
        <v>17</v>
      </c>
      <c r="D41" s="10">
        <f>D42</f>
        <v>7</v>
      </c>
      <c r="E41" s="10">
        <v>10</v>
      </c>
      <c r="F41" s="10">
        <f>F42</f>
        <v>17</v>
      </c>
      <c r="G41" s="9">
        <f>G42</f>
        <v>0</v>
      </c>
      <c r="H41" s="9">
        <f>H42</f>
        <v>0</v>
      </c>
      <c r="I41" s="9">
        <f>I42</f>
        <v>0</v>
      </c>
    </row>
    <row r="42" spans="1:9" s="15" customFormat="1" x14ac:dyDescent="0.25">
      <c r="A42" s="12" t="s">
        <v>85</v>
      </c>
      <c r="B42" s="13" t="s">
        <v>4</v>
      </c>
      <c r="C42" s="14">
        <f>SUM(C43:C44)</f>
        <v>17</v>
      </c>
      <c r="D42" s="12">
        <f>SUM(D43:D44)</f>
        <v>7</v>
      </c>
      <c r="E42" s="12">
        <v>10</v>
      </c>
      <c r="F42" s="12">
        <f>SUM(F43:F44)</f>
        <v>17</v>
      </c>
      <c r="G42" s="14">
        <f>SUM(G43:G44)</f>
        <v>0</v>
      </c>
      <c r="H42" s="14">
        <f>SUM(H43:H44)</f>
        <v>0</v>
      </c>
      <c r="I42" s="14">
        <f>SUM(I43:I44)</f>
        <v>0</v>
      </c>
    </row>
    <row r="43" spans="1:9" x14ac:dyDescent="0.25">
      <c r="A43" s="16" t="s">
        <v>86</v>
      </c>
      <c r="B43" s="17" t="s">
        <v>5</v>
      </c>
      <c r="C43" s="18">
        <v>13</v>
      </c>
      <c r="D43" s="16">
        <v>5</v>
      </c>
      <c r="E43" s="16">
        <v>8</v>
      </c>
      <c r="F43" s="16">
        <v>13</v>
      </c>
      <c r="G43" s="18">
        <v>0</v>
      </c>
      <c r="H43" s="18">
        <v>0</v>
      </c>
      <c r="I43" s="18">
        <v>0</v>
      </c>
    </row>
    <row r="44" spans="1:9" x14ac:dyDescent="0.25">
      <c r="A44" s="16" t="s">
        <v>87</v>
      </c>
      <c r="B44" s="17" t="s">
        <v>24</v>
      </c>
      <c r="C44" s="18">
        <v>4</v>
      </c>
      <c r="D44" s="16">
        <v>2</v>
      </c>
      <c r="E44" s="16">
        <v>2</v>
      </c>
      <c r="F44" s="16">
        <v>4</v>
      </c>
      <c r="G44" s="18">
        <v>0</v>
      </c>
      <c r="H44" s="18">
        <v>0</v>
      </c>
      <c r="I44" s="18">
        <v>0</v>
      </c>
    </row>
    <row r="45" spans="1:9" s="11" customFormat="1" ht="45" x14ac:dyDescent="0.25">
      <c r="A45" s="10" t="s">
        <v>88</v>
      </c>
      <c r="B45" s="8" t="s">
        <v>29</v>
      </c>
      <c r="C45" s="9">
        <f>C46+C49</f>
        <v>102</v>
      </c>
      <c r="D45" s="10">
        <f>D46+D49</f>
        <v>21</v>
      </c>
      <c r="E45" s="10">
        <v>0</v>
      </c>
      <c r="F45" s="10">
        <f>F46+F49</f>
        <v>21</v>
      </c>
      <c r="G45" s="9">
        <f>G46+G49</f>
        <v>25</v>
      </c>
      <c r="H45" s="9">
        <f>H49+H46</f>
        <v>28</v>
      </c>
      <c r="I45" s="9">
        <f>I46+I49</f>
        <v>29</v>
      </c>
    </row>
    <row r="46" spans="1:9" s="15" customFormat="1" ht="45" x14ac:dyDescent="0.25">
      <c r="A46" s="12" t="s">
        <v>95</v>
      </c>
      <c r="B46" s="13" t="s">
        <v>27</v>
      </c>
      <c r="C46" s="14">
        <f>C47</f>
        <v>51</v>
      </c>
      <c r="D46" s="12">
        <f>D47</f>
        <v>0</v>
      </c>
      <c r="E46" s="12">
        <v>0</v>
      </c>
      <c r="F46" s="12">
        <f>F47</f>
        <v>0</v>
      </c>
      <c r="G46" s="14">
        <f t="shared" ref="G46:I47" si="3">G47</f>
        <v>0</v>
      </c>
      <c r="H46" s="14">
        <f t="shared" si="3"/>
        <v>0</v>
      </c>
      <c r="I46" s="14">
        <f t="shared" si="3"/>
        <v>0</v>
      </c>
    </row>
    <row r="47" spans="1:9" s="15" customFormat="1" x14ac:dyDescent="0.25">
      <c r="A47" s="12" t="s">
        <v>89</v>
      </c>
      <c r="B47" s="13" t="s">
        <v>28</v>
      </c>
      <c r="C47" s="14">
        <f>C48</f>
        <v>51</v>
      </c>
      <c r="D47" s="12">
        <f>D48</f>
        <v>0</v>
      </c>
      <c r="E47" s="12">
        <v>0</v>
      </c>
      <c r="F47" s="12">
        <f>F48</f>
        <v>0</v>
      </c>
      <c r="G47" s="14">
        <f t="shared" si="3"/>
        <v>0</v>
      </c>
      <c r="H47" s="14">
        <f t="shared" si="3"/>
        <v>0</v>
      </c>
      <c r="I47" s="14">
        <f t="shared" si="3"/>
        <v>0</v>
      </c>
    </row>
    <row r="48" spans="1:9" x14ac:dyDescent="0.25">
      <c r="A48" s="16" t="s">
        <v>90</v>
      </c>
      <c r="B48" s="17" t="s">
        <v>11</v>
      </c>
      <c r="C48" s="18">
        <v>51</v>
      </c>
      <c r="D48" s="16">
        <v>0</v>
      </c>
      <c r="E48" s="16">
        <v>0</v>
      </c>
      <c r="F48" s="16">
        <v>0</v>
      </c>
      <c r="G48" s="18">
        <v>0</v>
      </c>
      <c r="H48" s="18">
        <v>0</v>
      </c>
      <c r="I48" s="18">
        <v>0</v>
      </c>
    </row>
    <row r="49" spans="1:9" s="15" customFormat="1" ht="28.5" customHeight="1" x14ac:dyDescent="0.25">
      <c r="A49" s="12" t="s">
        <v>96</v>
      </c>
      <c r="B49" s="13" t="s">
        <v>29</v>
      </c>
      <c r="C49" s="14">
        <f>C50</f>
        <v>51</v>
      </c>
      <c r="D49" s="12">
        <f>D50</f>
        <v>21</v>
      </c>
      <c r="E49" s="12">
        <v>0</v>
      </c>
      <c r="F49" s="12">
        <f>F50</f>
        <v>21</v>
      </c>
      <c r="G49" s="14">
        <f>G50</f>
        <v>25</v>
      </c>
      <c r="H49" s="14">
        <f>H50</f>
        <v>28</v>
      </c>
      <c r="I49" s="14">
        <f>I50</f>
        <v>29</v>
      </c>
    </row>
    <row r="50" spans="1:9" x14ac:dyDescent="0.25">
      <c r="A50" s="16" t="s">
        <v>91</v>
      </c>
      <c r="B50" s="17" t="s">
        <v>30</v>
      </c>
      <c r="C50" s="18">
        <v>51</v>
      </c>
      <c r="D50" s="16">
        <v>21</v>
      </c>
      <c r="E50" s="16">
        <v>0</v>
      </c>
      <c r="F50" s="16">
        <v>21</v>
      </c>
      <c r="G50" s="18">
        <v>25</v>
      </c>
      <c r="H50" s="18">
        <v>28</v>
      </c>
      <c r="I50" s="18">
        <v>29</v>
      </c>
    </row>
    <row r="51" spans="1:9" s="11" customFormat="1" x14ac:dyDescent="0.25">
      <c r="A51" s="10" t="s">
        <v>97</v>
      </c>
      <c r="B51" s="8" t="s">
        <v>31</v>
      </c>
      <c r="C51" s="9">
        <f t="shared" ref="C51:D53" si="4">C52</f>
        <v>50</v>
      </c>
      <c r="D51" s="10">
        <f t="shared" si="4"/>
        <v>0</v>
      </c>
      <c r="E51" s="10">
        <v>50</v>
      </c>
      <c r="F51" s="10">
        <f>F52</f>
        <v>50</v>
      </c>
      <c r="G51" s="9">
        <f t="shared" ref="G51:I53" si="5">G52</f>
        <v>0</v>
      </c>
      <c r="H51" s="9">
        <f t="shared" si="5"/>
        <v>0</v>
      </c>
      <c r="I51" s="9">
        <f t="shared" si="5"/>
        <v>0</v>
      </c>
    </row>
    <row r="52" spans="1:9" s="15" customFormat="1" ht="45" x14ac:dyDescent="0.25">
      <c r="A52" s="12" t="s">
        <v>98</v>
      </c>
      <c r="B52" s="13" t="s">
        <v>27</v>
      </c>
      <c r="C52" s="14">
        <f t="shared" si="4"/>
        <v>50</v>
      </c>
      <c r="D52" s="12">
        <f t="shared" si="4"/>
        <v>0</v>
      </c>
      <c r="E52" s="12">
        <v>50</v>
      </c>
      <c r="F52" s="12">
        <f>F53</f>
        <v>50</v>
      </c>
      <c r="G52" s="14">
        <f t="shared" si="5"/>
        <v>0</v>
      </c>
      <c r="H52" s="14">
        <f t="shared" si="5"/>
        <v>0</v>
      </c>
      <c r="I52" s="14">
        <f t="shared" si="5"/>
        <v>0</v>
      </c>
    </row>
    <row r="53" spans="1:9" s="15" customFormat="1" x14ac:dyDescent="0.25">
      <c r="A53" s="16" t="s">
        <v>99</v>
      </c>
      <c r="B53" s="13" t="s">
        <v>32</v>
      </c>
      <c r="C53" s="14">
        <f t="shared" si="4"/>
        <v>50</v>
      </c>
      <c r="D53" s="12">
        <f t="shared" si="4"/>
        <v>0</v>
      </c>
      <c r="E53" s="12">
        <v>50</v>
      </c>
      <c r="F53" s="12">
        <f>F54</f>
        <v>50</v>
      </c>
      <c r="G53" s="14">
        <f t="shared" si="5"/>
        <v>0</v>
      </c>
      <c r="H53" s="14">
        <f t="shared" si="5"/>
        <v>0</v>
      </c>
      <c r="I53" s="14">
        <f t="shared" si="5"/>
        <v>0</v>
      </c>
    </row>
    <row r="54" spans="1:9" x14ac:dyDescent="0.25">
      <c r="A54" s="16" t="s">
        <v>100</v>
      </c>
      <c r="B54" s="17" t="s">
        <v>33</v>
      </c>
      <c r="C54" s="18">
        <v>50</v>
      </c>
      <c r="D54" s="16">
        <v>0</v>
      </c>
      <c r="E54" s="16">
        <v>50</v>
      </c>
      <c r="F54" s="16">
        <v>50</v>
      </c>
      <c r="G54" s="18">
        <v>0</v>
      </c>
      <c r="H54" s="18">
        <v>0</v>
      </c>
      <c r="I54" s="18">
        <v>0</v>
      </c>
    </row>
    <row r="55" spans="1:9" s="11" customFormat="1" x14ac:dyDescent="0.25">
      <c r="A55" s="10" t="s">
        <v>102</v>
      </c>
      <c r="B55" s="8" t="s">
        <v>101</v>
      </c>
      <c r="C55" s="9">
        <f>C56</f>
        <v>312</v>
      </c>
      <c r="D55" s="10">
        <f>D56</f>
        <v>130</v>
      </c>
      <c r="E55" s="10">
        <v>182</v>
      </c>
      <c r="F55" s="10">
        <f>F56+F59</f>
        <v>504</v>
      </c>
      <c r="G55" s="9">
        <f>G56</f>
        <v>500</v>
      </c>
      <c r="H55" s="9">
        <f>H56</f>
        <v>605</v>
      </c>
      <c r="I55" s="9">
        <f>I56</f>
        <v>605</v>
      </c>
    </row>
    <row r="56" spans="1:9" s="15" customFormat="1" ht="45" x14ac:dyDescent="0.25">
      <c r="A56" s="12" t="s">
        <v>103</v>
      </c>
      <c r="B56" s="13" t="s">
        <v>27</v>
      </c>
      <c r="C56" s="14">
        <f>C57+C59</f>
        <v>312</v>
      </c>
      <c r="D56" s="12">
        <f>D57+D59</f>
        <v>130</v>
      </c>
      <c r="E56" s="12">
        <v>182</v>
      </c>
      <c r="F56" s="12">
        <f>F57+F59</f>
        <v>312</v>
      </c>
      <c r="G56" s="14">
        <f>G57+G59</f>
        <v>500</v>
      </c>
      <c r="H56" s="14">
        <f>H57+H59</f>
        <v>605</v>
      </c>
      <c r="I56" s="14">
        <f>I57+I59</f>
        <v>605</v>
      </c>
    </row>
    <row r="57" spans="1:9" s="15" customFormat="1" x14ac:dyDescent="0.25">
      <c r="A57" s="12" t="s">
        <v>104</v>
      </c>
      <c r="B57" s="13" t="s">
        <v>28</v>
      </c>
      <c r="C57" s="14">
        <f>C58</f>
        <v>120</v>
      </c>
      <c r="D57" s="12">
        <f>D58</f>
        <v>90</v>
      </c>
      <c r="E57" s="12">
        <v>30</v>
      </c>
      <c r="F57" s="12">
        <f>F58</f>
        <v>120</v>
      </c>
      <c r="G57" s="14">
        <f>G58</f>
        <v>250</v>
      </c>
      <c r="H57" s="14">
        <f>H58</f>
        <v>350</v>
      </c>
      <c r="I57" s="14">
        <f>I58</f>
        <v>350</v>
      </c>
    </row>
    <row r="58" spans="1:9" x14ac:dyDescent="0.25">
      <c r="A58" s="16" t="s">
        <v>105</v>
      </c>
      <c r="B58" s="17" t="s">
        <v>11</v>
      </c>
      <c r="C58" s="18">
        <v>120</v>
      </c>
      <c r="D58" s="16">
        <v>90</v>
      </c>
      <c r="E58" s="16">
        <v>30</v>
      </c>
      <c r="F58" s="16">
        <v>120</v>
      </c>
      <c r="G58" s="18">
        <v>250</v>
      </c>
      <c r="H58" s="18">
        <v>350</v>
      </c>
      <c r="I58" s="18">
        <v>350</v>
      </c>
    </row>
    <row r="59" spans="1:9" s="15" customFormat="1" x14ac:dyDescent="0.25">
      <c r="A59" s="12" t="s">
        <v>106</v>
      </c>
      <c r="B59" s="13" t="s">
        <v>16</v>
      </c>
      <c r="C59" s="14">
        <f>SUM(C61:C62)</f>
        <v>192</v>
      </c>
      <c r="D59" s="12">
        <f>SUM(D60:D62)</f>
        <v>40</v>
      </c>
      <c r="E59" s="12">
        <v>152</v>
      </c>
      <c r="F59" s="12">
        <f>SUM(F60:F62)</f>
        <v>192</v>
      </c>
      <c r="G59" s="14">
        <f>SUM(G60:G62)</f>
        <v>250</v>
      </c>
      <c r="H59" s="14">
        <f>SUM(H60:H62)</f>
        <v>255</v>
      </c>
      <c r="I59" s="14">
        <f>SUM(I60:I62)</f>
        <v>255</v>
      </c>
    </row>
    <row r="60" spans="1:9" s="15" customFormat="1" ht="18" customHeight="1" x14ac:dyDescent="0.25">
      <c r="A60" s="16" t="s">
        <v>135</v>
      </c>
      <c r="B60" s="17" t="s">
        <v>136</v>
      </c>
      <c r="C60" s="18">
        <v>0</v>
      </c>
      <c r="D60" s="16">
        <v>0</v>
      </c>
      <c r="E60" s="12">
        <v>0</v>
      </c>
      <c r="F60" s="12">
        <v>0</v>
      </c>
      <c r="G60" s="18">
        <v>14</v>
      </c>
      <c r="H60" s="18">
        <v>0</v>
      </c>
      <c r="I60" s="18">
        <v>0</v>
      </c>
    </row>
    <row r="61" spans="1:9" s="15" customFormat="1" ht="30" x14ac:dyDescent="0.25">
      <c r="A61" s="16" t="s">
        <v>107</v>
      </c>
      <c r="B61" s="17" t="s">
        <v>17</v>
      </c>
      <c r="C61" s="18">
        <v>0</v>
      </c>
      <c r="D61" s="16">
        <v>0</v>
      </c>
      <c r="E61" s="12">
        <v>0</v>
      </c>
      <c r="F61" s="12">
        <v>0</v>
      </c>
      <c r="G61" s="18">
        <v>4</v>
      </c>
      <c r="H61" s="18">
        <v>4</v>
      </c>
      <c r="I61" s="18">
        <v>4</v>
      </c>
    </row>
    <row r="62" spans="1:9" ht="30" x14ac:dyDescent="0.25">
      <c r="A62" s="16" t="s">
        <v>108</v>
      </c>
      <c r="B62" s="17" t="s">
        <v>19</v>
      </c>
      <c r="C62" s="18">
        <v>192</v>
      </c>
      <c r="D62" s="16">
        <v>40</v>
      </c>
      <c r="E62" s="16">
        <v>152</v>
      </c>
      <c r="F62" s="16">
        <v>192</v>
      </c>
      <c r="G62" s="18">
        <v>232</v>
      </c>
      <c r="H62" s="18">
        <v>251</v>
      </c>
      <c r="I62" s="18">
        <v>251</v>
      </c>
    </row>
    <row r="63" spans="1:9" s="11" customFormat="1" x14ac:dyDescent="0.25">
      <c r="A63" s="10" t="s">
        <v>110</v>
      </c>
      <c r="B63" s="8" t="s">
        <v>109</v>
      </c>
      <c r="C63" s="9">
        <f t="shared" ref="C63:D65" si="6">C64</f>
        <v>133</v>
      </c>
      <c r="D63" s="10">
        <f t="shared" si="6"/>
        <v>0</v>
      </c>
      <c r="E63" s="10">
        <v>0</v>
      </c>
      <c r="F63" s="10">
        <f>F64</f>
        <v>0</v>
      </c>
      <c r="G63" s="9">
        <f t="shared" ref="G63:I65" si="7">G64</f>
        <v>251</v>
      </c>
      <c r="H63" s="9">
        <f t="shared" si="7"/>
        <v>512</v>
      </c>
      <c r="I63" s="9">
        <f t="shared" si="7"/>
        <v>512</v>
      </c>
    </row>
    <row r="64" spans="1:9" s="15" customFormat="1" ht="45" x14ac:dyDescent="0.25">
      <c r="A64" s="10" t="s">
        <v>111</v>
      </c>
      <c r="B64" s="13" t="s">
        <v>27</v>
      </c>
      <c r="C64" s="14">
        <f t="shared" si="6"/>
        <v>133</v>
      </c>
      <c r="D64" s="12">
        <f t="shared" si="6"/>
        <v>0</v>
      </c>
      <c r="E64" s="12">
        <v>0</v>
      </c>
      <c r="F64" s="12">
        <f>F65</f>
        <v>0</v>
      </c>
      <c r="G64" s="14">
        <f t="shared" si="7"/>
        <v>251</v>
      </c>
      <c r="H64" s="14">
        <f t="shared" si="7"/>
        <v>512</v>
      </c>
      <c r="I64" s="14">
        <f t="shared" si="7"/>
        <v>512</v>
      </c>
    </row>
    <row r="65" spans="1:9" s="15" customFormat="1" x14ac:dyDescent="0.25">
      <c r="A65" s="10" t="s">
        <v>112</v>
      </c>
      <c r="B65" s="13" t="s">
        <v>8</v>
      </c>
      <c r="C65" s="14">
        <f t="shared" si="6"/>
        <v>133</v>
      </c>
      <c r="D65" s="12">
        <f t="shared" si="6"/>
        <v>0</v>
      </c>
      <c r="E65" s="12">
        <v>0</v>
      </c>
      <c r="F65" s="12">
        <f>F66</f>
        <v>0</v>
      </c>
      <c r="G65" s="14">
        <f t="shared" si="7"/>
        <v>251</v>
      </c>
      <c r="H65" s="14">
        <f t="shared" si="7"/>
        <v>512</v>
      </c>
      <c r="I65" s="14">
        <f t="shared" si="7"/>
        <v>512</v>
      </c>
    </row>
    <row r="66" spans="1:9" x14ac:dyDescent="0.25">
      <c r="A66" s="20" t="s">
        <v>113</v>
      </c>
      <c r="B66" s="17" t="s">
        <v>34</v>
      </c>
      <c r="C66" s="18">
        <v>133</v>
      </c>
      <c r="D66" s="16">
        <v>0</v>
      </c>
      <c r="E66" s="16">
        <v>0</v>
      </c>
      <c r="F66" s="16">
        <v>0</v>
      </c>
      <c r="G66" s="18">
        <v>251</v>
      </c>
      <c r="H66" s="18">
        <v>512</v>
      </c>
      <c r="I66" s="18">
        <v>512</v>
      </c>
    </row>
    <row r="67" spans="1:9" s="11" customFormat="1" x14ac:dyDescent="0.25">
      <c r="A67" s="10" t="s">
        <v>114</v>
      </c>
      <c r="B67" s="8" t="s">
        <v>35</v>
      </c>
      <c r="C67" s="9">
        <f>C68+C71+C85</f>
        <v>882</v>
      </c>
      <c r="D67" s="10">
        <f>D68+D71+D85</f>
        <v>431</v>
      </c>
      <c r="E67" s="10">
        <v>443</v>
      </c>
      <c r="F67" s="10">
        <f>F68+F71+F85</f>
        <v>874</v>
      </c>
      <c r="G67" s="21">
        <f>G68+G71+G85</f>
        <v>952</v>
      </c>
      <c r="H67" s="10">
        <f>H68+H71+H85</f>
        <v>544</v>
      </c>
      <c r="I67" s="10">
        <f>I68+I71+I85</f>
        <v>550</v>
      </c>
    </row>
    <row r="68" spans="1:9" s="15" customFormat="1" ht="30" x14ac:dyDescent="0.25">
      <c r="A68" s="12" t="s">
        <v>115</v>
      </c>
      <c r="B68" s="13" t="s">
        <v>36</v>
      </c>
      <c r="C68" s="14">
        <f>SUM(C69:C70)</f>
        <v>648</v>
      </c>
      <c r="D68" s="12">
        <f>SUM(D69:D70)</f>
        <v>338</v>
      </c>
      <c r="E68" s="12">
        <v>310</v>
      </c>
      <c r="F68" s="12">
        <f>SUM(F69:F70)</f>
        <v>648</v>
      </c>
      <c r="G68" s="14">
        <f>SUM(G69:G70)</f>
        <v>0</v>
      </c>
      <c r="H68" s="14">
        <f>SUM(H69:H70)</f>
        <v>0</v>
      </c>
      <c r="I68" s="14">
        <f>SUM(I69:I70)</f>
        <v>0</v>
      </c>
    </row>
    <row r="69" spans="1:9" x14ac:dyDescent="0.25">
      <c r="A69" s="16" t="s">
        <v>116</v>
      </c>
      <c r="B69" s="17" t="s">
        <v>5</v>
      </c>
      <c r="C69" s="18">
        <v>498</v>
      </c>
      <c r="D69" s="16">
        <v>259</v>
      </c>
      <c r="E69" s="16">
        <v>239</v>
      </c>
      <c r="F69" s="16">
        <v>498</v>
      </c>
      <c r="G69" s="18">
        <v>0</v>
      </c>
      <c r="H69" s="18">
        <v>0</v>
      </c>
      <c r="I69" s="18">
        <v>0</v>
      </c>
    </row>
    <row r="70" spans="1:9" x14ac:dyDescent="0.25">
      <c r="A70" s="16" t="s">
        <v>117</v>
      </c>
      <c r="B70" s="17" t="s">
        <v>24</v>
      </c>
      <c r="C70" s="18">
        <v>150</v>
      </c>
      <c r="D70" s="16">
        <v>79</v>
      </c>
      <c r="E70" s="16">
        <v>71</v>
      </c>
      <c r="F70" s="16">
        <v>150</v>
      </c>
      <c r="G70" s="18">
        <v>0</v>
      </c>
      <c r="H70" s="18">
        <v>0</v>
      </c>
      <c r="I70" s="18">
        <v>0</v>
      </c>
    </row>
    <row r="71" spans="1:9" s="15" customFormat="1" ht="45" x14ac:dyDescent="0.25">
      <c r="A71" s="12" t="s">
        <v>118</v>
      </c>
      <c r="B71" s="13" t="s">
        <v>27</v>
      </c>
      <c r="C71" s="14">
        <f>C72+C74+C76+C79+C83</f>
        <v>197</v>
      </c>
      <c r="D71" s="12">
        <f>D72+D74+D76+D79+D83</f>
        <v>93</v>
      </c>
      <c r="E71" s="12">
        <v>96</v>
      </c>
      <c r="F71" s="12">
        <f>F72+F74+F76+F79+F83</f>
        <v>189</v>
      </c>
      <c r="G71" s="22" t="s">
        <v>142</v>
      </c>
      <c r="H71" s="12">
        <f>H72+H74+H76+H79+H83</f>
        <v>507</v>
      </c>
      <c r="I71" s="12">
        <f>I72+I74+I76+I79+I83</f>
        <v>513</v>
      </c>
    </row>
    <row r="72" spans="1:9" s="15" customFormat="1" x14ac:dyDescent="0.25">
      <c r="A72" s="12" t="s">
        <v>119</v>
      </c>
      <c r="B72" s="13" t="s">
        <v>8</v>
      </c>
      <c r="C72" s="14">
        <f>C73</f>
        <v>22</v>
      </c>
      <c r="D72" s="12">
        <f>D73</f>
        <v>2</v>
      </c>
      <c r="E72" s="12">
        <v>20</v>
      </c>
      <c r="F72" s="12">
        <f>F73</f>
        <v>22</v>
      </c>
      <c r="G72" s="22">
        <f>G73</f>
        <v>23</v>
      </c>
      <c r="H72" s="12">
        <f>H73</f>
        <v>47</v>
      </c>
      <c r="I72" s="12">
        <f>I73</f>
        <v>47</v>
      </c>
    </row>
    <row r="73" spans="1:9" x14ac:dyDescent="0.25">
      <c r="A73" s="16" t="s">
        <v>120</v>
      </c>
      <c r="B73" s="17" t="s">
        <v>34</v>
      </c>
      <c r="C73" s="18">
        <v>22</v>
      </c>
      <c r="D73" s="16">
        <v>2</v>
      </c>
      <c r="E73" s="16">
        <v>20</v>
      </c>
      <c r="F73" s="16">
        <v>22</v>
      </c>
      <c r="G73" s="16">
        <v>23</v>
      </c>
      <c r="H73" s="16">
        <v>47</v>
      </c>
      <c r="I73" s="16">
        <v>47</v>
      </c>
    </row>
    <row r="74" spans="1:9" s="15" customFormat="1" x14ac:dyDescent="0.25">
      <c r="A74" s="12" t="s">
        <v>121</v>
      </c>
      <c r="B74" s="13" t="s">
        <v>32</v>
      </c>
      <c r="C74" s="14">
        <f>C75</f>
        <v>0</v>
      </c>
      <c r="D74" s="12">
        <f>D75</f>
        <v>0</v>
      </c>
      <c r="E74" s="12">
        <v>0</v>
      </c>
      <c r="F74" s="12">
        <f>F75</f>
        <v>0</v>
      </c>
      <c r="G74" s="14">
        <f>G75</f>
        <v>200</v>
      </c>
      <c r="H74" s="14">
        <f>H75</f>
        <v>200</v>
      </c>
      <c r="I74" s="14">
        <f>I75</f>
        <v>200</v>
      </c>
    </row>
    <row r="75" spans="1:9" x14ac:dyDescent="0.25">
      <c r="A75" s="16" t="s">
        <v>122</v>
      </c>
      <c r="B75" s="17" t="s">
        <v>33</v>
      </c>
      <c r="C75" s="18">
        <v>0</v>
      </c>
      <c r="D75" s="16">
        <v>0</v>
      </c>
      <c r="E75" s="16">
        <v>0</v>
      </c>
      <c r="F75" s="16">
        <v>0</v>
      </c>
      <c r="G75" s="18">
        <v>200</v>
      </c>
      <c r="H75" s="18">
        <v>200</v>
      </c>
      <c r="I75" s="18">
        <v>200</v>
      </c>
    </row>
    <row r="76" spans="1:9" s="15" customFormat="1" x14ac:dyDescent="0.25">
      <c r="A76" s="12" t="s">
        <v>123</v>
      </c>
      <c r="B76" s="13" t="s">
        <v>28</v>
      </c>
      <c r="C76" s="14">
        <f>C77</f>
        <v>125</v>
      </c>
      <c r="D76" s="12">
        <f>D77+D78</f>
        <v>51</v>
      </c>
      <c r="E76" s="12">
        <v>66</v>
      </c>
      <c r="F76" s="12">
        <f>F77</f>
        <v>117</v>
      </c>
      <c r="G76" s="14">
        <f>SUM(G77:G78)</f>
        <v>507</v>
      </c>
      <c r="H76" s="14">
        <f>SUM(H77:H78)</f>
        <v>170</v>
      </c>
      <c r="I76" s="14">
        <f>SUM(I77:I78)</f>
        <v>176</v>
      </c>
    </row>
    <row r="77" spans="1:9" x14ac:dyDescent="0.25">
      <c r="A77" s="16" t="s">
        <v>124</v>
      </c>
      <c r="B77" s="17" t="s">
        <v>11</v>
      </c>
      <c r="C77" s="18">
        <v>125</v>
      </c>
      <c r="D77" s="16">
        <v>51</v>
      </c>
      <c r="E77" s="16">
        <v>66</v>
      </c>
      <c r="F77" s="16">
        <v>117</v>
      </c>
      <c r="G77" s="18">
        <v>452</v>
      </c>
      <c r="H77" s="18">
        <v>170</v>
      </c>
      <c r="I77" s="18">
        <v>176</v>
      </c>
    </row>
    <row r="78" spans="1:9" x14ac:dyDescent="0.25">
      <c r="A78" s="16" t="s">
        <v>137</v>
      </c>
      <c r="B78" s="17" t="s">
        <v>138</v>
      </c>
      <c r="C78" s="18">
        <v>0</v>
      </c>
      <c r="D78" s="16">
        <v>0</v>
      </c>
      <c r="E78" s="16">
        <v>0</v>
      </c>
      <c r="F78" s="16">
        <v>0</v>
      </c>
      <c r="G78" s="18">
        <v>55</v>
      </c>
      <c r="H78" s="18">
        <v>0</v>
      </c>
      <c r="I78" s="18">
        <v>0</v>
      </c>
    </row>
    <row r="79" spans="1:9" s="15" customFormat="1" x14ac:dyDescent="0.25">
      <c r="A79" s="12" t="s">
        <v>125</v>
      </c>
      <c r="B79" s="13" t="s">
        <v>14</v>
      </c>
      <c r="C79" s="14">
        <f>C80</f>
        <v>20</v>
      </c>
      <c r="D79" s="12">
        <f>D80</f>
        <v>10</v>
      </c>
      <c r="E79" s="12">
        <v>10</v>
      </c>
      <c r="F79" s="12">
        <f>F80</f>
        <v>20</v>
      </c>
      <c r="G79" s="14">
        <f>G80</f>
        <v>20</v>
      </c>
      <c r="H79" s="14">
        <f>H80</f>
        <v>25</v>
      </c>
      <c r="I79" s="14">
        <f>I80</f>
        <v>25</v>
      </c>
    </row>
    <row r="80" spans="1:9" x14ac:dyDescent="0.25">
      <c r="A80" s="16" t="s">
        <v>126</v>
      </c>
      <c r="B80" s="17" t="s">
        <v>15</v>
      </c>
      <c r="C80" s="18">
        <v>20</v>
      </c>
      <c r="D80" s="16">
        <v>10</v>
      </c>
      <c r="E80" s="16">
        <v>10</v>
      </c>
      <c r="F80" s="16">
        <v>20</v>
      </c>
      <c r="G80" s="18">
        <v>20</v>
      </c>
      <c r="H80" s="18">
        <v>25</v>
      </c>
      <c r="I80" s="18">
        <v>25</v>
      </c>
    </row>
    <row r="81" spans="1:9" s="15" customFormat="1" x14ac:dyDescent="0.25">
      <c r="A81" s="12" t="s">
        <v>140</v>
      </c>
      <c r="B81" s="13" t="s">
        <v>43</v>
      </c>
      <c r="C81" s="14">
        <v>0</v>
      </c>
      <c r="D81" s="12">
        <v>0</v>
      </c>
      <c r="E81" s="12">
        <v>0</v>
      </c>
      <c r="F81" s="12">
        <v>0</v>
      </c>
      <c r="G81" s="14">
        <v>100</v>
      </c>
      <c r="H81" s="14">
        <v>0</v>
      </c>
      <c r="I81" s="14">
        <v>0</v>
      </c>
    </row>
    <row r="82" spans="1:9" x14ac:dyDescent="0.25">
      <c r="A82" s="16" t="s">
        <v>141</v>
      </c>
      <c r="B82" s="17" t="s">
        <v>44</v>
      </c>
      <c r="C82" s="18">
        <v>0</v>
      </c>
      <c r="D82" s="16">
        <v>0</v>
      </c>
      <c r="E82" s="16">
        <v>0</v>
      </c>
      <c r="F82" s="16">
        <v>0</v>
      </c>
      <c r="G82" s="18">
        <v>100</v>
      </c>
      <c r="H82" s="18">
        <v>0</v>
      </c>
      <c r="I82" s="18">
        <v>0</v>
      </c>
    </row>
    <row r="83" spans="1:9" s="15" customFormat="1" x14ac:dyDescent="0.25">
      <c r="A83" s="12" t="s">
        <v>127</v>
      </c>
      <c r="B83" s="13" t="s">
        <v>16</v>
      </c>
      <c r="C83" s="14">
        <f>C84</f>
        <v>30</v>
      </c>
      <c r="D83" s="12">
        <f>D84</f>
        <v>30</v>
      </c>
      <c r="E83" s="12">
        <v>0</v>
      </c>
      <c r="F83" s="12">
        <f>F84</f>
        <v>30</v>
      </c>
      <c r="G83" s="14">
        <f>G84</f>
        <v>65</v>
      </c>
      <c r="H83" s="14">
        <f>H84</f>
        <v>65</v>
      </c>
      <c r="I83" s="14">
        <f>I84</f>
        <v>65</v>
      </c>
    </row>
    <row r="84" spans="1:9" ht="30" x14ac:dyDescent="0.25">
      <c r="A84" s="16" t="s">
        <v>128</v>
      </c>
      <c r="B84" s="17" t="s">
        <v>19</v>
      </c>
      <c r="C84" s="18">
        <v>30</v>
      </c>
      <c r="D84" s="16">
        <v>30</v>
      </c>
      <c r="E84" s="16">
        <v>0</v>
      </c>
      <c r="F84" s="16">
        <v>30</v>
      </c>
      <c r="G84" s="18">
        <v>65</v>
      </c>
      <c r="H84" s="18">
        <v>65</v>
      </c>
      <c r="I84" s="18">
        <v>65</v>
      </c>
    </row>
    <row r="85" spans="1:9" s="15" customFormat="1" ht="30" x14ac:dyDescent="0.25">
      <c r="A85" s="12" t="s">
        <v>129</v>
      </c>
      <c r="B85" s="13" t="s">
        <v>20</v>
      </c>
      <c r="C85" s="14">
        <f>C86</f>
        <v>37</v>
      </c>
      <c r="D85" s="12">
        <f>D86</f>
        <v>0</v>
      </c>
      <c r="E85" s="12">
        <v>37</v>
      </c>
      <c r="F85" s="12">
        <f>F86</f>
        <v>37</v>
      </c>
      <c r="G85" s="14">
        <f t="shared" ref="G85:I86" si="8">G86</f>
        <v>37</v>
      </c>
      <c r="H85" s="14">
        <f t="shared" si="8"/>
        <v>37</v>
      </c>
      <c r="I85" s="14">
        <f t="shared" si="8"/>
        <v>37</v>
      </c>
    </row>
    <row r="86" spans="1:9" s="15" customFormat="1" x14ac:dyDescent="0.25">
      <c r="A86" s="12" t="s">
        <v>130</v>
      </c>
      <c r="B86" s="13" t="s">
        <v>14</v>
      </c>
      <c r="C86" s="14">
        <f>C87</f>
        <v>37</v>
      </c>
      <c r="D86" s="12">
        <f>D87</f>
        <v>0</v>
      </c>
      <c r="E86" s="12">
        <v>37</v>
      </c>
      <c r="F86" s="12">
        <f>F87</f>
        <v>37</v>
      </c>
      <c r="G86" s="14">
        <f t="shared" si="8"/>
        <v>37</v>
      </c>
      <c r="H86" s="14">
        <f t="shared" si="8"/>
        <v>37</v>
      </c>
      <c r="I86" s="14">
        <f t="shared" si="8"/>
        <v>37</v>
      </c>
    </row>
    <row r="87" spans="1:9" ht="30" x14ac:dyDescent="0.25">
      <c r="A87" s="16" t="s">
        <v>131</v>
      </c>
      <c r="B87" s="17" t="s">
        <v>21</v>
      </c>
      <c r="C87" s="18">
        <v>37</v>
      </c>
      <c r="D87" s="16">
        <v>0</v>
      </c>
      <c r="E87" s="16">
        <v>37</v>
      </c>
      <c r="F87" s="16">
        <v>37</v>
      </c>
      <c r="G87" s="18">
        <v>37</v>
      </c>
      <c r="H87" s="18">
        <v>37</v>
      </c>
      <c r="I87" s="18">
        <v>37</v>
      </c>
    </row>
    <row r="88" spans="1:9" x14ac:dyDescent="0.25">
      <c r="A88" s="23" t="s">
        <v>37</v>
      </c>
      <c r="B88" s="24"/>
      <c r="C88" s="25">
        <f>C4+C34+C38+C41+C45+C51+C55+C63+C67</f>
        <v>2782</v>
      </c>
      <c r="D88" s="10">
        <f>D4+D34+D38+D41+D45+D51+D55+D63+D67</f>
        <v>1081</v>
      </c>
      <c r="E88" s="10">
        <v>1642</v>
      </c>
      <c r="F88" s="10">
        <f>F4+F34+F38+F41+F45+F51+F55+F63+F67</f>
        <v>2723</v>
      </c>
      <c r="G88" s="21">
        <f>G4+G34+G38+G41+G45+G51+G55+G63+G67</f>
        <v>3210</v>
      </c>
      <c r="H88" s="10">
        <f>H4+H34+H38+H41+H45+H51+H55+H63+H67</f>
        <v>3245</v>
      </c>
      <c r="I88" s="10">
        <f>I4+I34+I38+I41+I45+I55+I63+I67</f>
        <v>3301</v>
      </c>
    </row>
    <row r="90" spans="1:9" x14ac:dyDescent="0.25">
      <c r="B90" s="26" t="s">
        <v>38</v>
      </c>
      <c r="C90" s="27" t="s">
        <v>42</v>
      </c>
    </row>
    <row r="91" spans="1:9" x14ac:dyDescent="0.25">
      <c r="C91" s="27"/>
    </row>
    <row r="92" spans="1:9" x14ac:dyDescent="0.25">
      <c r="B92" s="26" t="s">
        <v>39</v>
      </c>
      <c r="C92" s="27" t="s">
        <v>40</v>
      </c>
    </row>
  </sheetData>
  <mergeCells count="2">
    <mergeCell ref="B1:I1"/>
    <mergeCell ref="A88:B88"/>
  </mergeCells>
  <pageMargins left="0.39370078740157483" right="0" top="0.74803149606299213" bottom="0.74803149606299213" header="0.31496062992125984" footer="0.31496062992125984"/>
  <pageSetup paperSize="9" scale="8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2017-10-18T06:38:43Z</cp:lastPrinted>
  <dcterms:created xsi:type="dcterms:W3CDTF">2017-01-30T09:50:34Z</dcterms:created>
  <dcterms:modified xsi:type="dcterms:W3CDTF">2017-10-18T06:39:30Z</dcterms:modified>
</cp:coreProperties>
</file>