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атнитеррор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C34" i="4" l="1"/>
  <c r="C35" i="4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34" i="4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D45" i="4"/>
  <c r="E8" i="3" s="1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<sst xmlns="http://schemas.openxmlformats.org/spreadsheetml/2006/main" count="7971" uniqueCount="319">
  <si>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</si>
  <si>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</si>
  <si>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</si>
  <si>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</si>
  <si>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</si>
  <si>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</si>
  <si>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</si>
  <si>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</si>
  <si>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</si>
  <si>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</si>
  <si>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</si>
  <si>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</si>
  <si>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</si>
  <si>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</si>
  <si>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</si>
  <si>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</si>
  <si>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</si>
  <si>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</si>
  <si>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</si>
  <si>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</si>
  <si>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</si>
  <si>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</si>
  <si>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</si>
  <si>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</si>
  <si>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</si>
  <si>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</si>
  <si>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</si>
  <si>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</si>
  <si>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</si>
  <si>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</si>
  <si>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</si>
  <si>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</si>
  <si>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</si>
  <si>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</si>
  <si>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</si>
  <si>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</si>
  <si>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</si>
  <si>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</si>
  <si>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</si>
  <si>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</si>
  <si>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</si>
  <si>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</si>
  <si>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</si>
  <si>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</si>
  <si>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</si>
  <si>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</si>
  <si>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</si>
  <si>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</si>
  <si>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</si>
  <si>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</si>
  <si>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</si>
  <si>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</si>
  <si>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</si>
  <si>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</si>
  <si>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</si>
  <si>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</si>
  <si>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</si>
  <si>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</si>
  <si>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</si>
  <si>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</si>
  <si>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</si>
  <si>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</si>
  <si>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</si>
  <si>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</si>
  <si>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</si>
  <si>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</si>
  <si>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</si>
  <si>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</si>
  <si>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</si>
  <si>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</si>
  <si>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</si>
  <si>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</si>
  <si>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</si>
  <si>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</si>
  <si>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</si>
  <si>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</si>
  <si>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</si>
  <si>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</si>
  <si>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</si>
  <si>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</si>
  <si>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</si>
  <si>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</si>
  <si>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</si>
  <si>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</si>
  <si>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</si>
  <si>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</si>
  <si>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</si>
  <si>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</si>
  <si>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</si>
  <si>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</si>
  <si>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</si>
  <si>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</si>
  <si>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</si>
  <si>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</si>
  <si>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</si>
  <si>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</si>
  <si>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</si>
  <si>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</si>
  <si>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</si>
  <si>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</si>
  <si>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</si>
  <si>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</si>
  <si>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</si>
  <si>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</si>
  <si>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</si>
  <si>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</si>
  <si>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</si>
  <si>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</si>
  <si>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</si>
  <si>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</si>
  <si>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</si>
  <si>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</si>
  <si>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</si>
  <si>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</si>
  <si>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</si>
  <si>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</si>
  <si>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</si>
  <si>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</si>
  <si>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</si>
  <si>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</si>
  <si>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</si>
  <si>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</si>
  <si>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</si>
  <si>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</si>
  <si>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</si>
  <si>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</si>
  <si>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</si>
  <si>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</si>
  <si>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</si>
  <si>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</si>
  <si>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</si>
  <si>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</si>
  <si>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</si>
  <si>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</si>
  <si>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</si>
  <si>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</si>
  <si>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</si>
  <si>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</si>
  <si>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</si>
  <si>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</si>
  <si>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</si>
  <si>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</si>
  <si>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</si>
  <si>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</si>
  <si>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</si>
  <si>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</si>
  <si>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</si>
  <si>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</si>
  <si>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</si>
  <si>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</si>
  <si>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</si>
  <si>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</si>
  <si>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</si>
  <si>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</si>
  <si>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</si>
  <si>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</si>
  <si>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</si>
  <si>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</si>
  <si>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</si>
  <si>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</si>
  <si>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</si>
  <si>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</si>
  <si>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</si>
  <si>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</si>
  <si>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</si>
  <si>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</si>
  <si>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</si>
  <si>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</si>
  <si>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</si>
  <si>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</si>
  <si>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</si>
  <si>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</si>
  <si>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</si>
  <si>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</si>
  <si>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</si>
  <si>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</si>
  <si>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</si>
  <si>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</si>
  <si>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</si>
  <si>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</si>
  <si>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</si>
  <si>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</si>
  <si>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</si>
  <si>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</si>
  <si>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</si>
  <si>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</si>
  <si>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</si>
  <si>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</si>
  <si>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</si>
  <si>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</si>
  <si>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</si>
  <si>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</si>
  <si>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</si>
  <si>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</si>
  <si>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</si>
  <si>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</si>
  <si>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</si>
  <si>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</si>
  <si>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</si>
  <si>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</si>
  <si>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</si>
  <si>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</si>
  <si>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</si>
  <si>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</si>
  <si>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</si>
  <si>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</si>
  <si>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</si>
  <si>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</si>
  <si>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</si>
  <si>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</si>
  <si>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</si>
  <si>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</si>
  <si>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</si>
  <si>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</si>
  <si>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</si>
  <si>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</si>
  <si>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</si>
  <si>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</si>
  <si>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</si>
  <si>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</si>
  <si>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</si>
  <si>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</si>
  <si>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</si>
  <si>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</si>
  <si>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</si>
  <si>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</si>
  <si>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</si>
  <si>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</si>
  <si>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</si>
  <si>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</si>
  <si>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</si>
  <si>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</si>
  <si>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</si>
  <si>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</si>
  <si>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</si>
  <si>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</si>
  <si>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</si>
  <si>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</si>
  <si>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</si>
  <si>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</si>
  <si>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</si>
  <si>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</si>
  <si>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</si>
  <si>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</si>
  <si>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</si>
  <si>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</si>
  <si>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</si>
  <si>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</si>
  <si>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</si>
  <si>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</si>
  <si>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</si>
  <si>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</si>
  <si>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</si>
  <si>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</si>
  <si>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</si>
  <si>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</si>
  <si>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</si>
  <si>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</si>
  <si>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</si>
  <si>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</si>
  <si>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</si>
  <si>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</si>
  <si>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</si>
  <si>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</si>
  <si>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</si>
  <si>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</si>
  <si>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</si>
  <si>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</si>
  <si>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</si>
  <si>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</si>
  <si>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</si>
  <si>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</si>
  <si>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</si>
  <si>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</si>
  <si>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</si>
  <si>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</si>
  <si>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</si>
  <si>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</si>
  <si>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</si>
  <si>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</si>
  <si>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</si>
  <si>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</si>
  <si>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</si>
  <si>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</si>
  <si>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</si>
  <si>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</si>
  <si>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</si>
  <si>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</si>
  <si>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</si>
  <si>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</si>
  <si>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</si>
  <si>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</si>
  <si>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</si>
  <si>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</si>
  <si>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</si>
  <si>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</si>
  <si>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</si>
  <si>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</si>
  <si>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</si>
  <si>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</si>
  <si>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</si>
  <si>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</si>
  <si>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</si>
  <si>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</si>
  <si>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</si>
  <si>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</si>
  <si>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</si>
  <si>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</si>
  <si>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</si>
  <si>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</si>
  <si>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</si>
  <si>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</si>
  <si>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</si>
  <si>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</si>
  <si>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</si>
  <si>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</si>
  <si>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</si>
  <si>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>отчет на 01.02.2022 год.</t>
  </si>
  <si>
    <t xml:space="preserve">                                             0113 00 0 00 0000 000     Муниципальная программа "Профилактика терроризма и экстремизма"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</si>
</sst>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3" t="s">
        <v>7</v>
      </c>
      <c r="G1" s="283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4" t="s">
        <v>71</v>
      </c>
      <c r="F3" s="284"/>
      <c r="G3" s="284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4" t="s">
        <v>288</v>
      </c>
      <c r="F5" s="284"/>
      <c r="G5" s="284"/>
    </row>
    <row r="6" spans="1:7" s="10" customFormat="1" ht="15" customHeight="1" x14ac:dyDescent="0.2">
      <c r="B6" s="187"/>
      <c r="C6" s="187"/>
      <c r="D6" s="187"/>
      <c r="E6" s="283" t="s">
        <v>289</v>
      </c>
      <c r="F6" s="283"/>
      <c r="G6" s="283"/>
    </row>
    <row r="7" spans="1:7" s="10" customFormat="1" ht="12.75" x14ac:dyDescent="0.2">
      <c r="A7" s="283"/>
      <c r="B7" s="283"/>
      <c r="C7" s="283"/>
      <c r="D7" s="283"/>
      <c r="E7" s="283"/>
      <c r="F7" s="283"/>
      <c r="G7" s="283"/>
    </row>
    <row r="8" spans="1:7" s="10" customFormat="1" ht="12.75" x14ac:dyDescent="0.2">
      <c r="A8" s="283" t="s">
        <v>92</v>
      </c>
      <c r="B8" s="283"/>
      <c r="C8" s="283"/>
      <c r="D8" s="283"/>
      <c r="E8" s="283"/>
      <c r="F8" s="283"/>
      <c r="G8" s="283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6"/>
      <c r="B11" s="273" t="s">
        <v>82</v>
      </c>
      <c r="C11" s="274"/>
      <c r="D11" s="274"/>
      <c r="E11" s="274"/>
      <c r="F11" s="275"/>
      <c r="G11" s="278" t="s">
        <v>74</v>
      </c>
    </row>
    <row r="12" spans="1:7" s="6" customFormat="1" ht="22.5" x14ac:dyDescent="0.15">
      <c r="A12" s="277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9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0" t="s">
        <v>70</v>
      </c>
      <c r="B140" s="281"/>
      <c r="C140" s="281"/>
      <c r="D140" s="281"/>
      <c r="E140" s="281"/>
      <c r="F140" s="282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2" t="s">
        <v>178</v>
      </c>
      <c r="B142" s="272"/>
      <c r="C142" s="272"/>
      <c r="D142" s="272"/>
      <c r="E142" s="272"/>
      <c r="F142" s="272"/>
      <c r="G142" s="272"/>
    </row>
    <row r="143" spans="1:7" ht="12.75" x14ac:dyDescent="0.2">
      <c r="A143" s="271" t="s">
        <v>126</v>
      </c>
      <c r="B143" s="271"/>
      <c r="C143" s="271"/>
      <c r="D143" s="271"/>
      <c r="E143" s="271"/>
      <c r="F143" s="271"/>
      <c r="G143" s="271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4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89" zoomScaleNormal="130" zoomScaleSheetLayoutView="100" workbookViewId="0">
      <selection activeCell="G110" sqref="G11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65" zoomScaleNormal="130" zoomScaleSheetLayoutView="100" workbookViewId="0">
      <selection activeCell="G76" sqref="G7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8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621000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621000</v>
      </c>
      <c r="H8" s="262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189000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189000</v>
      </c>
      <c r="H19" s="263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25" sqref="G12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70"/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98" zoomScaleNormal="130" zoomScaleSheetLayoutView="100" workbookViewId="0">
      <selection activeCell="G73" sqref="G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318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7" t="s">
        <v>196</v>
      </c>
      <c r="B2" s="287"/>
      <c r="C2" s="287"/>
      <c r="D2" s="287"/>
      <c r="E2" s="287"/>
      <c r="F2" s="287"/>
      <c r="G2" s="287"/>
    </row>
    <row r="3" spans="1:7" s="130" customFormat="1" ht="42" customHeight="1" x14ac:dyDescent="0.2">
      <c r="A3" s="292" t="s">
        <v>197</v>
      </c>
      <c r="B3" s="290" t="s">
        <v>198</v>
      </c>
      <c r="C3" s="288" t="s">
        <v>199</v>
      </c>
      <c r="D3" s="288" t="s">
        <v>200</v>
      </c>
      <c r="E3" s="127"/>
      <c r="F3" s="128"/>
      <c r="G3" s="129"/>
    </row>
    <row r="4" spans="1:7" s="130" customFormat="1" ht="42" customHeight="1" x14ac:dyDescent="0.2">
      <c r="A4" s="293"/>
      <c r="B4" s="291"/>
      <c r="C4" s="289"/>
      <c r="D4" s="289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-23371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-23371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-4589000</v>
      </c>
      <c r="E9" s="269">
        <v>-33371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4589000</v>
      </c>
      <c r="E10" s="269">
        <v>10000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244629.02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5" t="s">
        <v>301</v>
      </c>
      <c r="C21" s="285"/>
    </row>
    <row r="22" spans="1:17" x14ac:dyDescent="0.2">
      <c r="A22" s="153" t="s">
        <v>228</v>
      </c>
      <c r="B22" s="286" t="s">
        <v>229</v>
      </c>
      <c r="C22" s="286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5" t="s">
        <v>302</v>
      </c>
      <c r="C24" s="285"/>
    </row>
    <row r="25" spans="1:17" x14ac:dyDescent="0.2">
      <c r="A25" s="153" t="s">
        <v>231</v>
      </c>
      <c r="B25" s="286" t="s">
        <v>229</v>
      </c>
      <c r="C25" s="286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SheetLayoutView="100" workbookViewId="0">
      <selection activeCell="D25" sqref="D25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5" t="s">
        <v>235</v>
      </c>
      <c r="B1" s="295"/>
      <c r="C1" s="295"/>
      <c r="D1" s="295"/>
    </row>
    <row r="2" spans="1:4" x14ac:dyDescent="0.2">
      <c r="A2" s="296" t="s">
        <v>236</v>
      </c>
      <c r="B2" s="296"/>
      <c r="C2" s="296"/>
      <c r="D2" s="29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4"/>
      <c r="C4" s="294"/>
      <c r="D4" s="294"/>
    </row>
    <row r="5" spans="1:4" ht="14.25" customHeight="1" x14ac:dyDescent="0.25">
      <c r="A5" s="155" t="s">
        <v>287</v>
      </c>
      <c r="B5" s="298" t="s">
        <v>317</v>
      </c>
      <c r="C5" s="299"/>
      <c r="D5" s="299"/>
    </row>
    <row r="6" spans="1:4" x14ac:dyDescent="0.2">
      <c r="A6" s="156" t="s">
        <v>299</v>
      </c>
      <c r="B6" s="296"/>
      <c r="C6" s="296"/>
      <c r="D6" s="29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7" t="s">
        <v>238</v>
      </c>
      <c r="B8" s="297"/>
      <c r="C8" s="297"/>
      <c r="D8" s="297"/>
    </row>
    <row r="9" spans="1:4" x14ac:dyDescent="0.2">
      <c r="A9" s="296"/>
      <c r="B9" s="296"/>
      <c r="C9" s="296"/>
      <c r="D9" s="296"/>
    </row>
    <row r="10" spans="1:4" ht="18" customHeight="1" x14ac:dyDescent="0.25">
      <c r="A10" s="294" t="s">
        <v>239</v>
      </c>
      <c r="B10" s="294"/>
      <c r="C10" s="294"/>
      <c r="D10" s="29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33371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1706.5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/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28136.79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2227.71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1300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3949000</v>
      </c>
      <c r="D34" s="166">
        <f>D35+D39+D40+D41</f>
        <v>0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/>
    </row>
    <row r="36" spans="1:4" ht="15" x14ac:dyDescent="0.25">
      <c r="A36" s="179" t="s">
        <v>276</v>
      </c>
      <c r="B36" s="173"/>
      <c r="C36" s="169">
        <v>2959700</v>
      </c>
      <c r="D36" s="170"/>
    </row>
    <row r="37" spans="1:4" ht="25.5" customHeight="1" x14ac:dyDescent="0.25">
      <c r="A37" s="179" t="s">
        <v>277</v>
      </c>
      <c r="B37" s="173"/>
      <c r="C37" s="169">
        <v>144300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35000</v>
      </c>
      <c r="D40" s="170"/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/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4589000</v>
      </c>
      <c r="D45" s="166">
        <f>SUM(D34,D14)</f>
        <v>33371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01" zoomScaleNormal="130" zoomScaleSheetLayoutView="100" workbookViewId="0">
      <selection activeCell="G133" sqref="G133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621000</v>
      </c>
      <c r="H7" s="212">
        <f>SUM(H8:H9)</f>
        <v>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атнитеррор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621000</v>
      </c>
      <c r="H8" s="31">
        <f>SUM(аппарат!H8,глава!H8,рез.фонд!H8,вус!H8,ФЗр!H8,ФЗм!H8,скважины!H8,благоустр!H8,освещ!H8,культ.дот!H8,ЖКХ!H8,атнитеррор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0</v>
      </c>
      <c r="I8" s="31">
        <f>SUM(аппарат!I8,глава!I8,рез.фонд!I8,вус!I8,ФЗр!I8,ФЗм!I8,скважины!I8,благоустр!I8,освещ!I8,культ.дот!I8,ЖКХ!I8,атнитеррор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атнитеррор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атнитеррор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атнитеррор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0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0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атнитеррор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атнитеррор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0</v>
      </c>
      <c r="I12" s="31">
        <f>SUM(аппарат!I12,глава!I12,рез.фонд!I12,вус!I12,ФЗр!I12,ФЗм!I12,скважины!I12,благоустр!I12,освещ!I12,культ.дот!I12,ЖКХ!I12,атнитеррор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атнитеррор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атнитеррор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атнитеррор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атнитеррор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атнитеррор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атнитеррор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атнитеррор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атнитеррор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атнитеррор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189000</v>
      </c>
      <c r="H18" s="228">
        <f>SUM(H19)</f>
        <v>0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атнитеррор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189000</v>
      </c>
      <c r="H19" s="31">
        <f>SUM(аппарат!H19,глава!H19,рез.фонд!H19,вус!H19,ФЗр!H19,ФЗм!H19,скважины!H19,благоустр!H19,освещ!H19,культ.дот!H19,ЖКХ!H19,атнитеррор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0</v>
      </c>
      <c r="I19" s="31">
        <f>SUM(аппарат!I19,глава!I19,рез.фонд!I19,вус!I19,ФЗр!I19,ФЗм!I19,скважины!I19,благоустр!I19,освещ!I19,культ.дот!I19,ЖКХ!I19,атнитеррор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1220000</v>
      </c>
      <c r="H20" s="228">
        <f>SUM(H21)</f>
        <v>10000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атнитеррор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1220000</v>
      </c>
      <c r="H21" s="31">
        <f>SUM(аппарат!H21,глава!H21,рез.фонд!H21,вус!H21,ФЗр!H21,ФЗм!H21,скважины!H21,благоустр!H21,освещ!H21,культ.дот!H21,ЖКХ!H21,атнитеррор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10000</v>
      </c>
      <c r="I21" s="31">
        <f>SUM(аппарат!I21,глава!I21,рез.фонд!I21,вус!I21,ФЗр!I21,ФЗм!I21,скважины!I21,благоустр!I21,освещ!I21,культ.дот!I21,ЖКХ!I21,атнитеррор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атнитеррор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атнитеррор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атнитеррор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атнитеррор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атнитеррор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атнитеррор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атнитеррор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атнитеррор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атнитеррор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атнитеррор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атнитеррор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атнитеррор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атнитеррор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атнитеррор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атнитеррор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370000</v>
      </c>
      <c r="H32" s="228">
        <f>SUM(H33)</f>
        <v>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атнитеррор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370000</v>
      </c>
      <c r="H33" s="31">
        <f>SUM(аппарат!H33,глава!H33,рез.фонд!H33,вус!H33,ФЗр!H33,ФЗм!H33,скважины!H33,благоустр!H33,освещ!H33,культ.дот!H33,ЖКХ!H33,атнитеррор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0</v>
      </c>
      <c r="I33" s="31">
        <f>SUM(аппарат!I33,глава!I33,рез.фонд!I33,вус!I33,ФЗр!I33,ФЗм!I33,скважины!I33,благоустр!I33,освещ!I33,культ.дот!I33,ЖКХ!I33,атнитеррор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89000</v>
      </c>
      <c r="H34" s="240">
        <f>SUM(H35,H38,H40,H43,H46,H48)</f>
        <v>0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0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атнитеррор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атнитеррор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0</v>
      </c>
      <c r="I36" s="31">
        <f>SUM(аппарат!I36,глава!I36,рез.фонд!I36,вус!I36,ФЗр!I36,ФЗм!I36,скважины!I36,благоустр!I36,освещ!I36,культ.дот!I36,ЖКХ!I36,атнитеррор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атнитеррор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атнитеррор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0</v>
      </c>
      <c r="I37" s="31">
        <f>SUM(аппарат!I37,глава!I37,рез.фонд!I37,вус!I37,ФЗр!I37,ФЗм!I37,скважины!I37,благоустр!I37,освещ!I37,культ.дот!I37,ЖКХ!I37,атнитеррор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атнитеррор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атнитеррор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атнитеррор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атнитеррор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атнитеррор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атнитеррор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атнитеррор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атнитеррор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атнитеррор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35000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атнитеррор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20000</v>
      </c>
      <c r="H44" s="31">
        <f>SUM(аппарат!H44,глава!H44,рез.фонд!H44,вус!H44,ФЗр!H44,ФЗм!H44,скважины!H44,благоустр!H44,освещ!H44,культ.дот!H44,ЖКХ!H44,атнитеррор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атнитеррор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атнитеррор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атнитеррор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атнитеррор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атнитеррор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атнитеррор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атнитеррор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атнитеррор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атнитеррор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атнитеррор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атнитеррор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атнитеррор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атнитеррор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атнитеррор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атнитеррор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атнитеррор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1700000</v>
      </c>
      <c r="H55" s="228">
        <f>SUM(H56,H58,H65,H68,H74,H86,H93)</f>
        <v>0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атнитеррор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атнитеррор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атнитеррор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атнитеррор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атнитеррор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атнитеррор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атнитеррор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атнитеррор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атнитеррор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атнитеррор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атнитеррор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атнитеррор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атнитеррор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атнитеррор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атнитеррор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атнитеррор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атнитеррор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атнитеррор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атнитеррор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атнитеррор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атнитеррор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атнитеррор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атнитеррор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атнитеррор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атнитеррор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атнитеррор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атнитеррор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атнитеррор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атнитеррор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атнитеррор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атнитеррор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атнитеррор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атнитеррор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атнитеррор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атнитеррор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атнитеррор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атнитеррор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атнитеррор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атнитеррор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атнитеррор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атнитеррор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атнитеррор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873000</v>
      </c>
      <c r="H74" s="251">
        <f>SUM(H75:H85)</f>
        <v>0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атнитеррор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844000</v>
      </c>
      <c r="H75" s="31">
        <f>SUM(аппарат!H75,глава!H75,рез.фонд!H75,вус!H75,ФЗр!H75,ФЗм!H75,скважины!H75,благоустр!H75,освещ!H75,культ.дот!H75,ЖКХ!H75,атнитеррор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0</v>
      </c>
      <c r="I75" s="31">
        <f>SUM(аппарат!I75,глава!I75,рез.фонд!I75,вус!I75,ФЗр!I75,ФЗм!I75,скважины!I75,благоустр!I75,освещ!I75,культ.дот!I75,ЖКХ!I75,атнитеррор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атнитеррор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атнитеррор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атнитеррор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атнитеррор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атнитеррор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атнитеррор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атнитеррор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атнитеррор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атнитеррор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атнитеррор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16000</v>
      </c>
      <c r="H79" s="31">
        <f>SUM(аппарат!H79,глава!H79,рез.фонд!H79,вус!H79,ФЗр!H79,ФЗм!H79,скважины!H79,благоустр!H79,освещ!H79,культ.дот!H79,ЖКХ!H79,атнитеррор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атнитеррор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атнитеррор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атнитеррор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атнитеррор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атнитеррор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атнитеррор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атнитеррор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атнитеррор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атнитеррор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атнитеррор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атнитеррор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атнитеррор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атнитеррор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атнитеррор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атнитеррор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атнитеррор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атнитеррор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атнитеррор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атнитеррор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425000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атнитеррор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атнитеррор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атнитеррор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атнитеррор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атнитеррор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атнитеррор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атнитеррор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атнитеррор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атнитеррор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атнитеррор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атнитеррор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атнитеррор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атнитеррор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85000</v>
      </c>
      <c r="H91" s="31">
        <f>SUM(аппарат!H91,глава!H91,рез.фонд!H91,вус!H91,ФЗр!H91,ФЗм!H91,скважины!H91,благоустр!H91,освещ!H91,культ.дот!H91,ЖКХ!H91,атнитеррор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атнитеррор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атнитеррор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атнитеррор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атнитеррор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364000</v>
      </c>
      <c r="H93" s="223">
        <f>SUM(H94:H101)</f>
        <v>0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атнитеррор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атнитеррор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атнитеррор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атнитеррор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атнитеррор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атнитеррор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атнитеррор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атнитеррор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0</v>
      </c>
      <c r="I96" s="31">
        <f>SUM(аппарат!I96,глава!I96,рез.фонд!I96,вус!I96,ФЗр!I96,ФЗм!I96,скважины!I96,благоустр!I96,освещ!I96,культ.дот!I96,ЖКХ!I96,атнитеррор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атнитеррор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атнитеррор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атнитеррор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атнитеррор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атнитеррор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атнитеррор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атнитеррор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106000</v>
      </c>
      <c r="H99" s="31">
        <f>SUM(аппарат!H99,глава!H99,рез.фонд!H99,вус!H99,ФЗр!H99,ФЗм!H99,скважины!H99,благоустр!H99,освещ!H99,культ.дот!H99,ЖКХ!H99,атнитеррор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атнитеррор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атнитеррор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атнитеррор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атнитеррор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атнитеррор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165000</v>
      </c>
      <c r="H101" s="31">
        <f>SUM(аппарат!H101,глава!H101,рез.фонд!H101,вус!H101,ФЗр!H101,ФЗм!H101,скважины!H101,благоустр!H101,освещ!H101,культ.дот!H101,ЖКХ!H101,атнитеррор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0</v>
      </c>
      <c r="I101" s="31">
        <f>SUM(аппарат!I101,глава!I101,рез.фонд!I101,вус!I101,ФЗр!I101,ФЗм!I101,скважины!I101,благоустр!I101,освещ!I101,культ.дот!I101,ЖКХ!I101,атнитеррор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атнитеррор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атнитеррор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атнитеррор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64000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атнитеррор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64000</v>
      </c>
      <c r="H105" s="31">
        <f>SUM(аппарат!H105,глава!H105,рез.фонд!H105,вус!H105,ФЗр!H105,ФЗм!H105,скважины!H105,благоустр!H105,освещ!H105,культ.дот!H105,ЖКХ!H105,атнитеррор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атнитеррор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атнитеррор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атнитеррор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атнитеррор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атнитеррор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атнитеррор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атнитеррор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атнитеррор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атнитеррор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атнитеррор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атнитеррор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атнитеррор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атнитеррор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атнитеррор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атнитеррор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атнитеррор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атнитеррор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атнитеррор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атнитеррор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атнитеррор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атнитеррор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атнитеррор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64000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атнитеррор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64000</v>
      </c>
      <c r="H122" s="31">
        <f>SUM(аппарат!H122,глава!H122,рез.фонд!H122,вус!H122,ФЗр!H122,ФЗм!H122,скважины!H122,благоустр!H122,освещ!H122,культ.дот!H122,ЖКХ!H122,атнитеррор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атнитеррор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12000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атнитеррор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12000</v>
      </c>
      <c r="H124" s="31">
        <f>SUM(аппарат!H124,глава!H124,рез.фонд!H124,вус!H124,ФЗр!H124,ФЗм!H124,скважины!H124,благоустр!H124,освещ!H124,культ.дот!H124,ЖКХ!H124,атнитеррор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атнитеррор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атнитеррор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атнитеррор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атнитеррор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атнитеррор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атнитеррор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атнитеррор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атнитеррор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атнитеррор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атнитеррор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атнитеррор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атнитеррор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атнитеррор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атнитеррор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атнитеррор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атнитеррор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атнитеррор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атнитеррор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атнитеррор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атнитеррор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атнитеррор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атнитеррор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SUM(G132,G131,G125,G123,G121,G118,G116,G113,G108,G106,G104,G102,G55,G50,G34,G32,G30,G22,G20,G18,G10,G7)</f>
        <v>4589000</v>
      </c>
      <c r="H134" s="267">
        <f>SUM(H132,H131,H125,H123,H121,H118,H116,H113,H108,H106,H104,H102,H55,H50,H34,H32,H30,H22,H20,H18,H10,H7)</f>
        <v>10000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0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10000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10000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89000</v>
      </c>
      <c r="H34" s="14"/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1850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35000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20000</v>
      </c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296000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23000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85000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85000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185000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1432000</v>
      </c>
      <c r="H134" s="9">
        <f>SUM(H132,H131,H125,H123,H121,H118,H116,H113,H108,H106,H104,H102,H55,H50,H34,H32,H30,H22,H20,H18,H10,H7)</f>
        <v>10000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3" zoomScaleNormal="130" zoomScaleSheetLayoutView="100" workbookViewId="0">
      <selection activeCell="G131" sqref="G13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G133" sqref="G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3" zoomScaleNormal="130" zoomScaleSheetLayoutView="100" workbookViewId="0">
      <selection activeCell="H129" sqref="H12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9000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9000</v>
      </c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2" t="s">
        <v>178</v>
      </c>
      <c r="B136" s="272"/>
      <c r="C136" s="272"/>
      <c r="D136" s="272"/>
      <c r="E136" s="272"/>
      <c r="F136" s="272"/>
      <c r="G136" s="272"/>
    </row>
    <row r="137" spans="1:9" ht="12.75" x14ac:dyDescent="0.2">
      <c r="A137" s="271" t="s">
        <v>126</v>
      </c>
      <c r="B137" s="271"/>
      <c r="C137" s="271"/>
      <c r="D137" s="271"/>
      <c r="E137" s="271"/>
      <c r="F137" s="271"/>
      <c r="G137" s="271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атнитеррор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2022-02-03T07:34:56Z</dcterms:modified>
</cp:coreProperties>
</file>